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Razmena\12. Najveći dužnici\Sajt\50 najvećih\2026\Za objavu 01.01.2026\"/>
    </mc:Choice>
  </mc:AlternateContent>
  <xr:revisionPtr revIDLastSave="0" documentId="8_{0EFEEEDD-2589-4652-8202-CC13CC74E4F6}" xr6:coauthVersionLast="36" xr6:coauthVersionMax="36" xr10:uidLastSave="{00000000-0000-0000-0000-000000000000}"/>
  <bookViews>
    <workbookView xWindow="0" yWindow="0" windowWidth="23040" windowHeight="9180" xr2:uid="{8CADEEB0-6943-4C11-9506-B6E6E456C4E2}"/>
  </bookViews>
  <sheets>
    <sheet name="Sheet1" sheetId="1" r:id="rId1"/>
    <sheet name="Sheet2" sheetId="2" r:id="rId2"/>
  </sheets>
  <definedNames>
    <definedName name="_xlnm._FilterDatabase" localSheetId="1" hidden="1">Sheet2!$B$6:$Q$6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J56" i="1"/>
  <c r="P56" i="2" l="1"/>
  <c r="I55" i="1" s="1"/>
  <c r="M56" i="2"/>
  <c r="H55" i="1" s="1"/>
  <c r="J56" i="2"/>
  <c r="G56" i="2"/>
  <c r="P55" i="2"/>
  <c r="I54" i="1" s="1"/>
  <c r="M55" i="2"/>
  <c r="H54" i="1" s="1"/>
  <c r="J55" i="2"/>
  <c r="G55" i="2"/>
  <c r="P54" i="2"/>
  <c r="I53" i="1" s="1"/>
  <c r="M54" i="2"/>
  <c r="H53" i="1" s="1"/>
  <c r="J54" i="2"/>
  <c r="G54" i="2"/>
  <c r="P53" i="2"/>
  <c r="I52" i="1" s="1"/>
  <c r="M53" i="2"/>
  <c r="H52" i="1" s="1"/>
  <c r="J53" i="2"/>
  <c r="G53" i="2"/>
  <c r="P52" i="2"/>
  <c r="I51" i="1" s="1"/>
  <c r="M52" i="2"/>
  <c r="H51" i="1" s="1"/>
  <c r="J52" i="2"/>
  <c r="G52" i="2"/>
  <c r="P36" i="2"/>
  <c r="I35" i="1" s="1"/>
  <c r="M36" i="2"/>
  <c r="H35" i="1" s="1"/>
  <c r="J36" i="2"/>
  <c r="G36" i="2"/>
  <c r="P51" i="2"/>
  <c r="I50" i="1" s="1"/>
  <c r="M51" i="2"/>
  <c r="H50" i="1" s="1"/>
  <c r="J51" i="2"/>
  <c r="G51" i="2"/>
  <c r="P50" i="2"/>
  <c r="I49" i="1" s="1"/>
  <c r="M50" i="2"/>
  <c r="H49" i="1" s="1"/>
  <c r="J50" i="2"/>
  <c r="G50" i="2"/>
  <c r="P49" i="2"/>
  <c r="I48" i="1" s="1"/>
  <c r="M49" i="2"/>
  <c r="H48" i="1" s="1"/>
  <c r="J49" i="2"/>
  <c r="G49" i="2"/>
  <c r="P48" i="2"/>
  <c r="I47" i="1" s="1"/>
  <c r="M48" i="2"/>
  <c r="H47" i="1" s="1"/>
  <c r="J48" i="2"/>
  <c r="G48" i="2"/>
  <c r="P47" i="2"/>
  <c r="I46" i="1" s="1"/>
  <c r="M47" i="2"/>
  <c r="H46" i="1" s="1"/>
  <c r="J47" i="2"/>
  <c r="G47" i="2"/>
  <c r="P46" i="2"/>
  <c r="I45" i="1" s="1"/>
  <c r="M46" i="2"/>
  <c r="H45" i="1" s="1"/>
  <c r="J46" i="2"/>
  <c r="G46" i="2"/>
  <c r="P45" i="2"/>
  <c r="I44" i="1" s="1"/>
  <c r="M45" i="2"/>
  <c r="H44" i="1" s="1"/>
  <c r="J45" i="2"/>
  <c r="G45" i="2"/>
  <c r="P44" i="2"/>
  <c r="I43" i="1" s="1"/>
  <c r="M44" i="2"/>
  <c r="H43" i="1" s="1"/>
  <c r="J44" i="2"/>
  <c r="G44" i="2"/>
  <c r="P43" i="2"/>
  <c r="I42" i="1" s="1"/>
  <c r="M43" i="2"/>
  <c r="H42" i="1" s="1"/>
  <c r="J43" i="2"/>
  <c r="G43" i="2"/>
  <c r="P42" i="2"/>
  <c r="I41" i="1" s="1"/>
  <c r="M42" i="2"/>
  <c r="H41" i="1" s="1"/>
  <c r="J42" i="2"/>
  <c r="G42" i="2"/>
  <c r="P41" i="2"/>
  <c r="I40" i="1" s="1"/>
  <c r="M41" i="2"/>
  <c r="H40" i="1" s="1"/>
  <c r="J41" i="2"/>
  <c r="G41" i="2"/>
  <c r="P40" i="2"/>
  <c r="I39" i="1" s="1"/>
  <c r="M40" i="2"/>
  <c r="H39" i="1" s="1"/>
  <c r="J40" i="2"/>
  <c r="G40" i="2"/>
  <c r="P39" i="2"/>
  <c r="I38" i="1" s="1"/>
  <c r="M39" i="2"/>
  <c r="H38" i="1" s="1"/>
  <c r="J39" i="2"/>
  <c r="G39" i="2"/>
  <c r="P38" i="2"/>
  <c r="I37" i="1" s="1"/>
  <c r="M38" i="2"/>
  <c r="H37" i="1" s="1"/>
  <c r="J38" i="2"/>
  <c r="G38" i="2"/>
  <c r="P37" i="2"/>
  <c r="I36" i="1" s="1"/>
  <c r="M37" i="2"/>
  <c r="H36" i="1" s="1"/>
  <c r="J37" i="2"/>
  <c r="G37" i="2"/>
  <c r="P34" i="2"/>
  <c r="I33" i="1" s="1"/>
  <c r="M34" i="2"/>
  <c r="H33" i="1" s="1"/>
  <c r="J34" i="2"/>
  <c r="G34" i="2"/>
  <c r="P35" i="2"/>
  <c r="I34" i="1" s="1"/>
  <c r="M35" i="2"/>
  <c r="H34" i="1" s="1"/>
  <c r="J35" i="2"/>
  <c r="G35" i="2"/>
  <c r="P33" i="2"/>
  <c r="I32" i="1" s="1"/>
  <c r="M33" i="2"/>
  <c r="H32" i="1" s="1"/>
  <c r="J33" i="2"/>
  <c r="G33" i="2"/>
  <c r="P32" i="2"/>
  <c r="I31" i="1" s="1"/>
  <c r="M32" i="2"/>
  <c r="H31" i="1" s="1"/>
  <c r="J32" i="2"/>
  <c r="G32" i="2"/>
  <c r="P31" i="2"/>
  <c r="I30" i="1" s="1"/>
  <c r="M31" i="2"/>
  <c r="H30" i="1" s="1"/>
  <c r="J31" i="2"/>
  <c r="G31" i="2"/>
  <c r="P30" i="2"/>
  <c r="I29" i="1" s="1"/>
  <c r="M30" i="2"/>
  <c r="H29" i="1" s="1"/>
  <c r="J30" i="2"/>
  <c r="G30" i="2"/>
  <c r="P29" i="2"/>
  <c r="I28" i="1" s="1"/>
  <c r="M29" i="2"/>
  <c r="H28" i="1" s="1"/>
  <c r="J29" i="2"/>
  <c r="G29" i="2"/>
  <c r="P28" i="2"/>
  <c r="I27" i="1" s="1"/>
  <c r="M28" i="2"/>
  <c r="H27" i="1" s="1"/>
  <c r="J28" i="2"/>
  <c r="G28" i="2"/>
  <c r="P15" i="2"/>
  <c r="M15" i="2"/>
  <c r="H14" i="1" s="1"/>
  <c r="J15" i="2"/>
  <c r="G15" i="2"/>
  <c r="P27" i="2"/>
  <c r="M27" i="2"/>
  <c r="H26" i="1" s="1"/>
  <c r="J27" i="2"/>
  <c r="G27" i="2"/>
  <c r="P26" i="2"/>
  <c r="I25" i="1" s="1"/>
  <c r="M26" i="2"/>
  <c r="H25" i="1" s="1"/>
  <c r="J26" i="2"/>
  <c r="G26" i="2"/>
  <c r="P25" i="2"/>
  <c r="I24" i="1" s="1"/>
  <c r="M25" i="2"/>
  <c r="H24" i="1" s="1"/>
  <c r="J25" i="2"/>
  <c r="G25" i="2"/>
  <c r="P24" i="2"/>
  <c r="I23" i="1" s="1"/>
  <c r="M24" i="2"/>
  <c r="H23" i="1" s="1"/>
  <c r="J24" i="2"/>
  <c r="G24" i="2"/>
  <c r="P23" i="2"/>
  <c r="I22" i="1" s="1"/>
  <c r="M23" i="2"/>
  <c r="H22" i="1" s="1"/>
  <c r="J23" i="2"/>
  <c r="G23" i="2"/>
  <c r="P22" i="2"/>
  <c r="I21" i="1" s="1"/>
  <c r="M22" i="2"/>
  <c r="H21" i="1" s="1"/>
  <c r="J22" i="2"/>
  <c r="G22" i="2"/>
  <c r="P20" i="2"/>
  <c r="I20" i="1" s="1"/>
  <c r="M20" i="2"/>
  <c r="H20" i="1" s="1"/>
  <c r="J20" i="2"/>
  <c r="G20" i="2"/>
  <c r="P21" i="2"/>
  <c r="M21" i="2"/>
  <c r="J21" i="2"/>
  <c r="G21" i="2"/>
  <c r="P18" i="2"/>
  <c r="I17" i="1" s="1"/>
  <c r="M18" i="2"/>
  <c r="H17" i="1" s="1"/>
  <c r="J18" i="2"/>
  <c r="G18" i="2"/>
  <c r="P17" i="2"/>
  <c r="I16" i="1" s="1"/>
  <c r="M17" i="2"/>
  <c r="H16" i="1" s="1"/>
  <c r="J17" i="2"/>
  <c r="G17" i="2"/>
  <c r="P16" i="2"/>
  <c r="I15" i="1" s="1"/>
  <c r="M16" i="2"/>
  <c r="H15" i="1" s="1"/>
  <c r="J16" i="2"/>
  <c r="G16" i="2"/>
  <c r="P14" i="2"/>
  <c r="I13" i="1" s="1"/>
  <c r="M14" i="2"/>
  <c r="H13" i="1" s="1"/>
  <c r="J14" i="2"/>
  <c r="G14" i="2"/>
  <c r="P13" i="2"/>
  <c r="I12" i="1" s="1"/>
  <c r="M13" i="2"/>
  <c r="H12" i="1" s="1"/>
  <c r="J13" i="2"/>
  <c r="G13" i="2"/>
  <c r="P12" i="2"/>
  <c r="I11" i="1" s="1"/>
  <c r="M12" i="2"/>
  <c r="H11" i="1" s="1"/>
  <c r="J12" i="2"/>
  <c r="G12" i="2"/>
  <c r="P11" i="2"/>
  <c r="I10" i="1" s="1"/>
  <c r="M11" i="2"/>
  <c r="H10" i="1" s="1"/>
  <c r="J11" i="2"/>
  <c r="G11" i="2"/>
  <c r="P9" i="2"/>
  <c r="I8" i="1" s="1"/>
  <c r="M9" i="2"/>
  <c r="H8" i="1" s="1"/>
  <c r="J9" i="2"/>
  <c r="G9" i="2"/>
  <c r="P10" i="2"/>
  <c r="I9" i="1" s="1"/>
  <c r="M10" i="2"/>
  <c r="H9" i="1" s="1"/>
  <c r="J10" i="2"/>
  <c r="G10" i="2"/>
  <c r="P19" i="2"/>
  <c r="I18" i="1" s="1"/>
  <c r="M19" i="2"/>
  <c r="H18" i="1" s="1"/>
  <c r="J19" i="2"/>
  <c r="G19" i="2"/>
  <c r="P8" i="2"/>
  <c r="I7" i="1" s="1"/>
  <c r="M8" i="2"/>
  <c r="H7" i="1" s="1"/>
  <c r="J8" i="2"/>
  <c r="G8" i="2"/>
  <c r="P7" i="2"/>
  <c r="M7" i="2"/>
  <c r="J7" i="2"/>
  <c r="G7" i="2"/>
  <c r="H19" i="1" l="1"/>
  <c r="I19" i="1"/>
  <c r="I26" i="1"/>
  <c r="I14" i="1"/>
  <c r="R53" i="2"/>
  <c r="R21" i="2"/>
  <c r="R26" i="2"/>
  <c r="R31" i="2"/>
  <c r="R28" i="2"/>
  <c r="R48" i="2"/>
  <c r="R46" i="2"/>
  <c r="R11" i="2"/>
  <c r="R16" i="2"/>
  <c r="R36" i="2"/>
  <c r="R51" i="2"/>
  <c r="R32" i="2"/>
  <c r="R37" i="2"/>
  <c r="R42" i="2"/>
  <c r="R8" i="2"/>
  <c r="R13" i="2"/>
  <c r="R18" i="2"/>
  <c r="R23" i="2"/>
  <c r="R33" i="2"/>
  <c r="R38" i="2"/>
  <c r="R43" i="2"/>
  <c r="R41" i="2"/>
  <c r="R9" i="2"/>
  <c r="R14" i="2"/>
  <c r="R19" i="2"/>
  <c r="R24" i="2"/>
  <c r="R29" i="2"/>
  <c r="R34" i="2"/>
  <c r="R39" i="2"/>
  <c r="R44" i="2"/>
  <c r="R49" i="2"/>
  <c r="R54" i="2"/>
  <c r="R10" i="2"/>
  <c r="R15" i="2"/>
  <c r="R20" i="2"/>
  <c r="R25" i="2"/>
  <c r="R30" i="2"/>
  <c r="R35" i="2"/>
  <c r="R40" i="2"/>
  <c r="R45" i="2"/>
  <c r="R50" i="2"/>
  <c r="R55" i="2"/>
  <c r="R7" i="2"/>
  <c r="R12" i="2"/>
  <c r="R17" i="2"/>
  <c r="R22" i="2"/>
  <c r="R27" i="2"/>
  <c r="R47" i="2"/>
  <c r="R52" i="2"/>
  <c r="B6" i="1" l="1"/>
  <c r="C6" i="1"/>
  <c r="D7" i="1"/>
  <c r="E7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8" i="1"/>
  <c r="E18" i="1"/>
  <c r="D19" i="1"/>
  <c r="E19" i="1"/>
  <c r="D20" i="1"/>
  <c r="E20" i="1"/>
  <c r="D21" i="1"/>
  <c r="E21" i="1"/>
  <c r="D22" i="1"/>
  <c r="E22" i="1"/>
  <c r="D24" i="1"/>
  <c r="E24" i="1"/>
  <c r="D25" i="1"/>
  <c r="E25" i="1"/>
  <c r="D26" i="1"/>
  <c r="D27" i="1"/>
  <c r="E27" i="1"/>
  <c r="D28" i="1"/>
  <c r="E28" i="1"/>
  <c r="D29" i="1"/>
  <c r="E29" i="1"/>
  <c r="D30" i="1"/>
  <c r="E30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M61" i="2" l="1"/>
  <c r="H6" i="1" s="1"/>
  <c r="H56" i="1" s="1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P61" i="2" l="1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G9" i="1"/>
  <c r="G49" i="1"/>
  <c r="G29" i="1"/>
  <c r="G51" i="1"/>
  <c r="G33" i="1"/>
  <c r="G39" i="1"/>
  <c r="G35" i="1"/>
  <c r="G40" i="1"/>
  <c r="G42" i="1"/>
  <c r="G43" i="1"/>
  <c r="G48" i="1"/>
  <c r="J61" i="2"/>
  <c r="G6" i="1" s="1"/>
  <c r="J62" i="2"/>
  <c r="G8" i="1" s="1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D55" i="1"/>
  <c r="E55" i="1"/>
  <c r="E61" i="2"/>
  <c r="D6" i="1" s="1"/>
  <c r="F61" i="2"/>
  <c r="E62" i="2"/>
  <c r="D8" i="1" s="1"/>
  <c r="F62" i="2"/>
  <c r="E8" i="1" s="1"/>
  <c r="E63" i="2"/>
  <c r="D17" i="1" s="1"/>
  <c r="F63" i="2"/>
  <c r="E64" i="2"/>
  <c r="D23" i="1" s="1"/>
  <c r="F64" i="2"/>
  <c r="E23" i="1" s="1"/>
  <c r="E65" i="2"/>
  <c r="D31" i="1" s="1"/>
  <c r="F65" i="2"/>
  <c r="E31" i="1" s="1"/>
  <c r="E66" i="2"/>
  <c r="F66" i="2"/>
  <c r="E67" i="2"/>
  <c r="F67" i="2"/>
  <c r="E68" i="2"/>
  <c r="F68" i="2"/>
  <c r="E69" i="2"/>
  <c r="F69" i="2"/>
  <c r="G69" i="2" s="1"/>
  <c r="E70" i="2"/>
  <c r="F70" i="2"/>
  <c r="G70" i="2" s="1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G77" i="2" s="1"/>
  <c r="E78" i="2"/>
  <c r="F78" i="2"/>
  <c r="G78" i="2" s="1"/>
  <c r="E79" i="2"/>
  <c r="F79" i="2"/>
  <c r="G79" i="2" s="1"/>
  <c r="E80" i="2"/>
  <c r="F80" i="2"/>
  <c r="E81" i="2"/>
  <c r="F81" i="2"/>
  <c r="E82" i="2"/>
  <c r="F82" i="2"/>
  <c r="E83" i="2"/>
  <c r="F83" i="2"/>
  <c r="E84" i="2"/>
  <c r="F84" i="2"/>
  <c r="E85" i="2"/>
  <c r="F85" i="2"/>
  <c r="G85" i="2" s="1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94" i="2"/>
  <c r="F94" i="2"/>
  <c r="E95" i="2"/>
  <c r="F95" i="2"/>
  <c r="E96" i="2"/>
  <c r="F96" i="2"/>
  <c r="G96" i="2" s="1"/>
  <c r="E97" i="2"/>
  <c r="F97" i="2"/>
  <c r="E98" i="2"/>
  <c r="F98" i="2"/>
  <c r="G98" i="2" s="1"/>
  <c r="D56" i="1" l="1"/>
  <c r="G91" i="2"/>
  <c r="G71" i="2"/>
  <c r="G19" i="1"/>
  <c r="G63" i="2"/>
  <c r="E17" i="1"/>
  <c r="G10" i="1"/>
  <c r="G61" i="2"/>
  <c r="E6" i="1"/>
  <c r="E56" i="1" s="1"/>
  <c r="G18" i="1"/>
  <c r="F18" i="1" s="1"/>
  <c r="F19" i="1"/>
  <c r="G15" i="1"/>
  <c r="F15" i="1" s="1"/>
  <c r="F35" i="1"/>
  <c r="G11" i="1"/>
  <c r="G46" i="1"/>
  <c r="G47" i="1"/>
  <c r="G50" i="1"/>
  <c r="F50" i="1" s="1"/>
  <c r="G12" i="1"/>
  <c r="G89" i="2"/>
  <c r="G92" i="2"/>
  <c r="F40" i="1"/>
  <c r="F51" i="1"/>
  <c r="G55" i="1"/>
  <c r="G53" i="1"/>
  <c r="F53" i="1" s="1"/>
  <c r="G54" i="1"/>
  <c r="G52" i="1"/>
  <c r="F52" i="1" s="1"/>
  <c r="F49" i="1"/>
  <c r="F48" i="1"/>
  <c r="G27" i="1"/>
  <c r="F29" i="1"/>
  <c r="G21" i="1"/>
  <c r="G20" i="1"/>
  <c r="F33" i="1"/>
  <c r="G22" i="1"/>
  <c r="F22" i="1" s="1"/>
  <c r="G36" i="1"/>
  <c r="F9" i="1"/>
  <c r="G38" i="1"/>
  <c r="F38" i="1" s="1"/>
  <c r="G37" i="1"/>
  <c r="G95" i="2"/>
  <c r="G17" i="1"/>
  <c r="G16" i="1"/>
  <c r="F42" i="1"/>
  <c r="G31" i="1"/>
  <c r="F31" i="1" s="1"/>
  <c r="G44" i="1"/>
  <c r="F44" i="1" s="1"/>
  <c r="G24" i="1"/>
  <c r="G23" i="1"/>
  <c r="F23" i="1" s="1"/>
  <c r="G14" i="1"/>
  <c r="G13" i="1"/>
  <c r="F43" i="1"/>
  <c r="G28" i="1"/>
  <c r="G45" i="1"/>
  <c r="F45" i="1" s="1"/>
  <c r="G41" i="1"/>
  <c r="G32" i="1"/>
  <c r="F32" i="1" s="1"/>
  <c r="G30" i="1"/>
  <c r="F39" i="1"/>
  <c r="G26" i="1"/>
  <c r="F26" i="1" s="1"/>
  <c r="G25" i="1"/>
  <c r="G34" i="1"/>
  <c r="G68" i="2"/>
  <c r="G66" i="2"/>
  <c r="R61" i="2" s="1"/>
  <c r="G65" i="2"/>
  <c r="G76" i="2"/>
  <c r="G93" i="2"/>
  <c r="G84" i="2"/>
  <c r="G83" i="2"/>
  <c r="G74" i="2"/>
  <c r="G64" i="2"/>
  <c r="G86" i="2"/>
  <c r="G73" i="2"/>
  <c r="G72" i="2"/>
  <c r="G67" i="2"/>
  <c r="G81" i="2"/>
  <c r="G97" i="2"/>
  <c r="G88" i="2"/>
  <c r="G87" i="2"/>
  <c r="G94" i="2"/>
  <c r="G90" i="2"/>
  <c r="G82" i="2"/>
  <c r="G80" i="2"/>
  <c r="G62" i="2"/>
  <c r="G75" i="2"/>
  <c r="G7" i="1"/>
  <c r="G56" i="1" l="1"/>
  <c r="F10" i="1"/>
  <c r="F11" i="1"/>
  <c r="F54" i="1"/>
  <c r="F27" i="1"/>
  <c r="F46" i="1"/>
  <c r="F17" i="1"/>
  <c r="F20" i="1"/>
  <c r="F47" i="1"/>
  <c r="F16" i="1"/>
  <c r="F36" i="1"/>
  <c r="F28" i="1"/>
  <c r="F24" i="1"/>
  <c r="F21" i="1"/>
  <c r="F55" i="1"/>
  <c r="F34" i="1"/>
  <c r="F37" i="1"/>
  <c r="F41" i="1"/>
  <c r="F30" i="1"/>
  <c r="F25" i="1"/>
  <c r="F7" i="1"/>
  <c r="I6" i="1"/>
  <c r="I56" i="1" s="1"/>
  <c r="F6" i="1" l="1"/>
  <c r="F12" i="1" l="1"/>
  <c r="F14" i="1"/>
  <c r="F13" i="1"/>
  <c r="F8" i="1"/>
  <c r="F56" i="1" s="1"/>
</calcChain>
</file>

<file path=xl/sharedStrings.xml><?xml version="1.0" encoding="utf-8"?>
<sst xmlns="http://schemas.openxmlformats.org/spreadsheetml/2006/main" count="128" uniqueCount="122">
  <si>
    <t>ПИБ</t>
  </si>
  <si>
    <t>Назив купца</t>
  </si>
  <si>
    <t>Редни
број</t>
  </si>
  <si>
    <t>УКУПНО:</t>
  </si>
  <si>
    <t>102089553</t>
  </si>
  <si>
    <t xml:space="preserve">Прираст дугa </t>
  </si>
  <si>
    <t>Репрограм/Споразум</t>
  </si>
  <si>
    <t>Утужено потраживање</t>
  </si>
  <si>
    <t>Ликвидација/стечај/УППР</t>
  </si>
  <si>
    <t>Доспела потраживања
за електричну енергију
 и таксу за ЈМС</t>
  </si>
  <si>
    <t>Прираст дугу</t>
  </si>
  <si>
    <t>прираст</t>
  </si>
  <si>
    <t>103084723</t>
  </si>
  <si>
    <t>JAVNO PREDUZEĆE ZA PODZEMNU EKSPLOATACIJU UGLJA</t>
  </si>
  <si>
    <t>100139344</t>
  </si>
  <si>
    <t>JKP BEOGRADSKE ELEKTRANE</t>
  </si>
  <si>
    <t>100002524</t>
  </si>
  <si>
    <t>POLITIKA AD BEOGRAD</t>
  </si>
  <si>
    <t>102143481</t>
  </si>
  <si>
    <t>JKP VODOVOD SMEDEREVSKA PALANKA</t>
  </si>
  <si>
    <t>JP "MORAVA"</t>
  </si>
  <si>
    <t>104776051</t>
  </si>
  <si>
    <t>KERAMIKA KANJIŽA DOO</t>
  </si>
  <si>
    <t>114386872</t>
  </si>
  <si>
    <t>SPORTSKO-REKREATIVNI CENTAR VOŽDOVAC D.O.O. BEOGRA</t>
  </si>
  <si>
    <t>101329411</t>
  </si>
  <si>
    <t>SPECIJALNA BOLNICA ZA REHABILITACIJU GAMZIGRAD G.B</t>
  </si>
  <si>
    <t>102129944</t>
  </si>
  <si>
    <t>JPKP"LAZAREVAC"</t>
  </si>
  <si>
    <t>110079777</t>
  </si>
  <si>
    <t>MTC NISSAL DOO BEOGRAD</t>
  </si>
  <si>
    <t>101207254</t>
  </si>
  <si>
    <t>OPŠTINSKA UPRAVA PRIBOJ</t>
  </si>
  <si>
    <t>100184116</t>
  </si>
  <si>
    <t>MINISTARSTVO UNUTRAŠNJIH POSLOVA</t>
  </si>
  <si>
    <t>102632285</t>
  </si>
  <si>
    <t>OPŠTINSKA UPRAVA SMEDEREVSKA PALANKA</t>
  </si>
  <si>
    <t>100351876</t>
  </si>
  <si>
    <t>VATERPOLO KLUB "PARTIZAN"</t>
  </si>
  <si>
    <t>100000580</t>
  </si>
  <si>
    <t>APOTEKA "BEOGRAD" BEOGRAD</t>
  </si>
  <si>
    <t>101988213</t>
  </si>
  <si>
    <t>OPŠTINA TOPOLA</t>
  </si>
  <si>
    <t>100166926</t>
  </si>
  <si>
    <t>PREDUZEĆE PUBLIKUM DOO</t>
  </si>
  <si>
    <t>JP "TOPLANA" PRIBOJ</t>
  </si>
  <si>
    <t>101589921</t>
  </si>
  <si>
    <t>DOM ZA DECU ''DR NIKOLA ŠUMENKOVIĆ'' STAMNICA</t>
  </si>
  <si>
    <t>108341446</t>
  </si>
  <si>
    <t>VOJNA USTANOVA "MOROVIĆ"</t>
  </si>
  <si>
    <t>100519862</t>
  </si>
  <si>
    <t>JP ZA KOMUNALNU-STAMBENU DELATNOST MORAVICA</t>
  </si>
  <si>
    <t>103917325</t>
  </si>
  <si>
    <t>METALFER STEEL MILL DOO SREMSKA MITROVICA</t>
  </si>
  <si>
    <t>100637388</t>
  </si>
  <si>
    <t>JKP STANDARD VRBAS</t>
  </si>
  <si>
    <t>Прираст дуга 
(колоне 5-4)
(динара)</t>
  </si>
  <si>
    <t>Споразум о измирењу дуга
(прираст)
(динара)</t>
  </si>
  <si>
    <t>Редовна доспела потраживања
за електричну енергију
 и таксу за ЈМС
(прираст)
(динара)</t>
  </si>
  <si>
    <t>Утужено потраживање
(прираст)
(динара)</t>
  </si>
  <si>
    <t>Ликвидација/стечај/УППР
(прираст)
(динара)</t>
  </si>
  <si>
    <t>6 (7+8+9+10)</t>
  </si>
  <si>
    <t>109578037</t>
  </si>
  <si>
    <t>MAŠINAC NM84 DOO KRALJEVO</t>
  </si>
  <si>
    <t>101255820</t>
  </si>
  <si>
    <t>GIR DOO ADRANI</t>
  </si>
  <si>
    <t>101158038</t>
  </si>
  <si>
    <t>HOLDING KABLOVI AD JAGODINA</t>
  </si>
  <si>
    <t>101475166</t>
  </si>
  <si>
    <t>KJP MORAVA SVILAJNAC</t>
  </si>
  <si>
    <t>106573488</t>
  </si>
  <si>
    <t>STAR JELA D.O.O</t>
  </si>
  <si>
    <t>101218631</t>
  </si>
  <si>
    <t>BRZAN-PLAST DOO BRZAN</t>
  </si>
  <si>
    <t>102898304</t>
  </si>
  <si>
    <t>OPŠTINSKA UPRAVA OPŠTINE SJENICA</t>
  </si>
  <si>
    <t>101009793</t>
  </si>
  <si>
    <t>JKP USLUGA PRIBOJ</t>
  </si>
  <si>
    <t>CRVENA ZVEZDA -ROMSKO NASELJE</t>
  </si>
  <si>
    <t>100346317</t>
  </si>
  <si>
    <t>JKP "BEOGRADSKI VODOVOD I KANALIZACIJA"</t>
  </si>
  <si>
    <t>110248920</t>
  </si>
  <si>
    <t>FRIGLO DOO SEČANJ-SUTJESKA</t>
  </si>
  <si>
    <t>101213130</t>
  </si>
  <si>
    <t>USTANOVA GERONTOLOŠKI CENTAR OBRENOVAC</t>
  </si>
  <si>
    <t>100147152</t>
  </si>
  <si>
    <t>REPUBLIČKI GEODETSKI ZAVOD</t>
  </si>
  <si>
    <t>стање на дан 25.12.2024.</t>
  </si>
  <si>
    <t>стање на дан 25.12.2025.</t>
  </si>
  <si>
    <t/>
  </si>
  <si>
    <t>100562605</t>
  </si>
  <si>
    <t>ZASTAVA KOVAČNICA AD KRAGUJEVAC</t>
  </si>
  <si>
    <t>107839390</t>
  </si>
  <si>
    <t>101508753</t>
  </si>
  <si>
    <t>ZASTAVA ORUŽJE AD KRAGUJEVAC</t>
  </si>
  <si>
    <t>102109286</t>
  </si>
  <si>
    <t>PROMIST DOO</t>
  </si>
  <si>
    <t>101285224</t>
  </si>
  <si>
    <t>LIVNICA LJIG DOO BEOGRAD</t>
  </si>
  <si>
    <t>105539565</t>
  </si>
  <si>
    <t>OPŠTA BOLNICA ĐORĐE JOVANOVIĆ</t>
  </si>
  <si>
    <t>114339022</t>
  </si>
  <si>
    <t>ABC FOOD DOO</t>
  </si>
  <si>
    <t>106205005</t>
  </si>
  <si>
    <t>OPŠTA BOLNICA DR RADIVOJ SIMONOVIĆ</t>
  </si>
  <si>
    <t>100286755</t>
  </si>
  <si>
    <t>CENTAR ZA ZAŠTITU ODOJČADI, DECE I OMLADINE</t>
  </si>
  <si>
    <t>TPC GORČA</t>
  </si>
  <si>
    <t>104714850</t>
  </si>
  <si>
    <t>JKP GRADSKA TOPLANA NOVI PAZAR</t>
  </si>
  <si>
    <t>ONE LEQUIPE DOO</t>
  </si>
  <si>
    <t>INSTITUT ZA ONKOLOGIJU I RADIOLOGIJU</t>
  </si>
  <si>
    <t>TURISTIČKA ORGANIZACIJA PRIBOJ</t>
  </si>
  <si>
    <t>101787232</t>
  </si>
  <si>
    <t>112236649</t>
  </si>
  <si>
    <t>100284729</t>
  </si>
  <si>
    <t>104110288</t>
  </si>
  <si>
    <t>SPECIJALNA BOLNICA "ZLATIBOR"</t>
  </si>
  <si>
    <t>101072092</t>
  </si>
  <si>
    <r>
      <t xml:space="preserve">Списак 50 највећих прираста дугу на дан 30.11.2025. године
</t>
    </r>
    <r>
      <rPr>
        <sz val="12"/>
        <color theme="1"/>
        <rFont val="Aptos Narrow"/>
        <charset val="238"/>
        <scheme val="minor"/>
      </rPr>
      <t>са уплатама до 25.12.2025. године</t>
    </r>
  </si>
  <si>
    <t>Доспело потраживање на дан  25.12.2024.</t>
  </si>
  <si>
    <t>Доспело потраживање на дан 25.12.2025.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</si>
</sst>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00.00;\(#,#00.00\)"/>
    <numFmt numFmtId="165" formatCode="#,##0.00;\(#,#00.00\)"/>
  </numFmts>
  <fonts count="9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8"/>
      <color theme="1"/>
      <name val="Aptos Narrow"/>
      <family val="2"/>
      <charset val="238"/>
      <scheme val="minor"/>
    </font>
    <font>
      <sz val="12"/>
      <color theme="1"/>
      <name val="Aptos Narrow"/>
      <charset val="238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" fontId="1" fillId="4" borderId="2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horizontal="right" vertical="center" wrapText="1"/>
    </xf>
    <xf numFmtId="4" fontId="2" fillId="6" borderId="7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165" fontId="2" fillId="7" borderId="8" xfId="0" applyNumberFormat="1" applyFont="1" applyFill="1" applyBorder="1" applyAlignment="1">
      <alignment horizontal="right" vertical="center" wrapText="1"/>
    </xf>
    <xf numFmtId="4" fontId="2" fillId="7" borderId="1" xfId="0" applyNumberFormat="1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1" fontId="3" fillId="4" borderId="15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1" fontId="7" fillId="8" borderId="2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6" fillId="7" borderId="4" xfId="0" applyNumberFormat="1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7" borderId="5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3" fillId="3" borderId="10" xfId="0" applyNumberFormat="1" applyFont="1" applyFill="1" applyBorder="1" applyAlignment="1">
      <alignment horizontal="center" vertical="center" wrapText="1"/>
    </xf>
    <xf numFmtId="1" fontId="3" fillId="3" borderId="13" xfId="0" applyNumberFormat="1" applyFont="1" applyFill="1" applyBorder="1" applyAlignment="1">
      <alignment horizontal="center" vertical="center" wrapText="1"/>
    </xf>
    <xf numFmtId="1" fontId="3" fillId="3" borderId="14" xfId="0" applyNumberFormat="1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BD86D-B55A-4CC8-83C1-C96F562FBF9F}">
  <dimension ref="A1:J65"/>
  <sheetViews>
    <sheetView tabSelected="1" zoomScaleNormal="100" workbookViewId="0">
      <selection activeCell="E22" sqref="E22"/>
    </sheetView>
  </sheetViews>
  <sheetFormatPr defaultRowHeight="14.25"/>
  <cols>
    <col min="1" max="1" width="8" customWidth="1"/>
    <col min="2" max="2" width="13.75" customWidth="1"/>
    <col min="3" max="3" width="58.875" customWidth="1"/>
    <col min="4" max="4" width="21.125" customWidth="1"/>
    <col min="5" max="5" width="19.125" bestFit="1" customWidth="1"/>
    <col min="6" max="6" width="20.25" bestFit="1" customWidth="1"/>
    <col min="7" max="7" width="20.5" bestFit="1" customWidth="1"/>
    <col min="8" max="8" width="20.5" customWidth="1"/>
    <col min="9" max="9" width="22" customWidth="1"/>
    <col min="10" max="10" width="18.625" style="2" customWidth="1"/>
  </cols>
  <sheetData>
    <row r="1" spans="1:10" ht="43.9" customHeight="1" thickBot="1">
      <c r="A1" s="36" t="s">
        <v>119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4.25" customHeight="1">
      <c r="A2" s="45" t="s">
        <v>2</v>
      </c>
      <c r="B2" s="48" t="s">
        <v>0</v>
      </c>
      <c r="C2" s="51" t="s">
        <v>1</v>
      </c>
      <c r="D2" s="48" t="s">
        <v>120</v>
      </c>
      <c r="E2" s="48" t="s">
        <v>121</v>
      </c>
      <c r="F2" s="48" t="s">
        <v>10</v>
      </c>
      <c r="G2" s="48"/>
      <c r="H2" s="48"/>
      <c r="I2" s="48"/>
      <c r="J2" s="54"/>
    </row>
    <row r="3" spans="1:10" ht="26.25" customHeight="1">
      <c r="A3" s="46"/>
      <c r="B3" s="49"/>
      <c r="C3" s="52"/>
      <c r="D3" s="49"/>
      <c r="E3" s="49"/>
      <c r="F3" s="43" t="s">
        <v>56</v>
      </c>
      <c r="G3" s="40" t="s">
        <v>57</v>
      </c>
      <c r="H3" s="40" t="s">
        <v>58</v>
      </c>
      <c r="I3" s="40" t="s">
        <v>59</v>
      </c>
      <c r="J3" s="38" t="s">
        <v>60</v>
      </c>
    </row>
    <row r="4" spans="1:10" ht="47.25" customHeight="1" thickBot="1">
      <c r="A4" s="47"/>
      <c r="B4" s="50"/>
      <c r="C4" s="53"/>
      <c r="D4" s="50"/>
      <c r="E4" s="50"/>
      <c r="F4" s="44"/>
      <c r="G4" s="41"/>
      <c r="H4" s="41"/>
      <c r="I4" s="41"/>
      <c r="J4" s="39"/>
    </row>
    <row r="5" spans="1:10" ht="16.5" thickTop="1" thickBot="1">
      <c r="A5" s="27">
        <v>1</v>
      </c>
      <c r="B5" s="28">
        <v>2</v>
      </c>
      <c r="C5" s="28">
        <v>3</v>
      </c>
      <c r="D5" s="28">
        <v>4</v>
      </c>
      <c r="E5" s="28">
        <v>5</v>
      </c>
      <c r="F5" s="28" t="s">
        <v>61</v>
      </c>
      <c r="G5" s="28">
        <v>7</v>
      </c>
      <c r="H5" s="28">
        <v>8</v>
      </c>
      <c r="I5" s="28">
        <v>9</v>
      </c>
      <c r="J5" s="28">
        <v>10</v>
      </c>
    </row>
    <row r="6" spans="1:10" ht="15" thickTop="1">
      <c r="A6" s="6">
        <v>1</v>
      </c>
      <c r="B6" s="8" t="str">
        <f>Sheet2!C7</f>
        <v>103084723</v>
      </c>
      <c r="C6" s="5" t="str">
        <f>Sheet2!D7</f>
        <v>JAVNO PREDUZEĆE ZA PODZEMNU EKSPLOATACIJU UGLJA</v>
      </c>
      <c r="D6" s="3">
        <f>Sheet2!E7</f>
        <v>1916527757.71</v>
      </c>
      <c r="E6" s="9">
        <f>Sheet2!F7</f>
        <v>2271447797.1999998</v>
      </c>
      <c r="F6" s="21">
        <f>G6+H6+I6+J6</f>
        <v>354920039.48999977</v>
      </c>
      <c r="G6" s="22">
        <f>Sheet2!J7</f>
        <v>1143145658.9899998</v>
      </c>
      <c r="H6" s="22">
        <f>Sheet2!M7</f>
        <v>-788225619.5</v>
      </c>
      <c r="I6" s="22">
        <f>Sheet2!P7</f>
        <v>0</v>
      </c>
      <c r="J6" s="23">
        <v>0</v>
      </c>
    </row>
    <row r="7" spans="1:10">
      <c r="A7" s="6">
        <v>2</v>
      </c>
      <c r="B7" s="8" t="str">
        <f>Sheet2!C8</f>
        <v>100346317</v>
      </c>
      <c r="C7" s="5" t="str">
        <f>Sheet2!D8</f>
        <v>JKP "BEOGRADSKI VODOVOD I KANALIZACIJA"</v>
      </c>
      <c r="D7" s="3">
        <f>Sheet2!E8</f>
        <v>816042472.77999997</v>
      </c>
      <c r="E7" s="9">
        <f>Sheet2!F8</f>
        <v>1089091590.5899999</v>
      </c>
      <c r="F7" s="21">
        <f t="shared" ref="F7:F55" si="0">G7+H7+I7+J7</f>
        <v>273049117.81000006</v>
      </c>
      <c r="G7" s="24">
        <f>Sheet2!J8</f>
        <v>272211756.32000005</v>
      </c>
      <c r="H7" s="22">
        <f>Sheet2!M8</f>
        <v>837361.49000000022</v>
      </c>
      <c r="I7" s="22">
        <f>Sheet2!P8</f>
        <v>0</v>
      </c>
      <c r="J7" s="25">
        <v>0</v>
      </c>
    </row>
    <row r="8" spans="1:10">
      <c r="A8" s="6">
        <v>3</v>
      </c>
      <c r="B8" s="8" t="str">
        <f>Sheet2!C9</f>
        <v>103917325</v>
      </c>
      <c r="C8" s="5" t="str">
        <f>Sheet2!D9</f>
        <v>METALFER STEEL MILL DOO SREMSKA MITROVICA</v>
      </c>
      <c r="D8" s="3">
        <f>Sheet2!E9</f>
        <v>96000000.010000005</v>
      </c>
      <c r="E8" s="9">
        <f>Sheet2!F9</f>
        <v>260830854.44</v>
      </c>
      <c r="F8" s="21">
        <f t="shared" si="0"/>
        <v>164830854.43000001</v>
      </c>
      <c r="G8" s="24">
        <f>Sheet2!J9</f>
        <v>0</v>
      </c>
      <c r="H8" s="22">
        <f>Sheet2!M9</f>
        <v>164830854.43000001</v>
      </c>
      <c r="I8" s="22">
        <f>Sheet2!P9</f>
        <v>0</v>
      </c>
      <c r="J8" s="25">
        <v>0</v>
      </c>
    </row>
    <row r="9" spans="1:10">
      <c r="A9" s="6">
        <v>4</v>
      </c>
      <c r="B9" s="8" t="str">
        <f>Sheet2!C10</f>
        <v>100184116</v>
      </c>
      <c r="C9" s="5" t="str">
        <f>Sheet2!D10</f>
        <v>MINISTARSTVO UNUTRAŠNJIH POSLOVA</v>
      </c>
      <c r="D9" s="3">
        <f>Sheet2!E10</f>
        <v>38902083.619999997</v>
      </c>
      <c r="E9" s="9">
        <f>Sheet2!F10</f>
        <v>147598053.24000001</v>
      </c>
      <c r="F9" s="21">
        <f t="shared" si="0"/>
        <v>108695969.62</v>
      </c>
      <c r="G9" s="24">
        <f>Sheet2!J10</f>
        <v>0</v>
      </c>
      <c r="H9" s="22">
        <f>Sheet2!M10</f>
        <v>108695969.62</v>
      </c>
      <c r="I9" s="22">
        <f>Sheet2!P10</f>
        <v>0</v>
      </c>
      <c r="J9" s="25">
        <v>0</v>
      </c>
    </row>
    <row r="10" spans="1:10">
      <c r="A10" s="6">
        <v>5</v>
      </c>
      <c r="B10" s="8" t="str">
        <f>Sheet2!C11</f>
        <v>100562605</v>
      </c>
      <c r="C10" s="5" t="str">
        <f>Sheet2!D11</f>
        <v>ZASTAVA KOVAČNICA AD KRAGUJEVAC</v>
      </c>
      <c r="D10" s="3">
        <f>Sheet2!E11</f>
        <v>0</v>
      </c>
      <c r="E10" s="9">
        <f>Sheet2!F11</f>
        <v>98224702</v>
      </c>
      <c r="F10" s="21">
        <f t="shared" si="0"/>
        <v>98224702</v>
      </c>
      <c r="G10" s="24">
        <f>Sheet2!J11</f>
        <v>71415206.840000004</v>
      </c>
      <c r="H10" s="22">
        <f>Sheet2!M11</f>
        <v>26809495.16</v>
      </c>
      <c r="I10" s="22">
        <f>Sheet2!P11</f>
        <v>0</v>
      </c>
      <c r="J10" s="25">
        <v>0</v>
      </c>
    </row>
    <row r="11" spans="1:10">
      <c r="A11" s="6">
        <v>6</v>
      </c>
      <c r="B11" s="8" t="str">
        <f>Sheet2!C12</f>
        <v>102143481</v>
      </c>
      <c r="C11" s="5" t="str">
        <f>Sheet2!D12</f>
        <v>JKP VODOVOD SMEDEREVSKA PALANKA</v>
      </c>
      <c r="D11" s="3">
        <f>Sheet2!E12</f>
        <v>132535578.31999999</v>
      </c>
      <c r="E11" s="9">
        <f>Sheet2!F12</f>
        <v>227750687.13999999</v>
      </c>
      <c r="F11" s="21">
        <f t="shared" si="0"/>
        <v>95215108.819999993</v>
      </c>
      <c r="G11" s="24">
        <f>Sheet2!J12</f>
        <v>0</v>
      </c>
      <c r="H11" s="22">
        <f>Sheet2!M12</f>
        <v>-84360508.319999993</v>
      </c>
      <c r="I11" s="22">
        <f>Sheet2!P12</f>
        <v>179575617.13999999</v>
      </c>
      <c r="J11" s="25">
        <v>0</v>
      </c>
    </row>
    <row r="12" spans="1:10">
      <c r="A12" s="6">
        <v>7</v>
      </c>
      <c r="B12" s="8" t="str">
        <f>Sheet2!C13</f>
        <v>102898304</v>
      </c>
      <c r="C12" s="5" t="str">
        <f>Sheet2!D13</f>
        <v>OPŠTINSKA UPRAVA OPŠTINE SJENICA</v>
      </c>
      <c r="D12" s="3">
        <f>Sheet2!E13</f>
        <v>121044605.77</v>
      </c>
      <c r="E12" s="9">
        <f>Sheet2!F13</f>
        <v>214652047.81999999</v>
      </c>
      <c r="F12" s="21">
        <f t="shared" si="0"/>
        <v>93607442.049999997</v>
      </c>
      <c r="G12" s="24">
        <f>Sheet2!J13</f>
        <v>0</v>
      </c>
      <c r="H12" s="22">
        <f>Sheet2!M13</f>
        <v>93607442.049999997</v>
      </c>
      <c r="I12" s="22">
        <f>Sheet2!P13</f>
        <v>0</v>
      </c>
      <c r="J12" s="25">
        <v>0</v>
      </c>
    </row>
    <row r="13" spans="1:10">
      <c r="A13" s="6">
        <v>8</v>
      </c>
      <c r="B13" s="8" t="str">
        <f>Sheet2!C14</f>
        <v>100002524</v>
      </c>
      <c r="C13" s="5" t="str">
        <f>Sheet2!D14</f>
        <v>POLITIKA AD BEOGRAD</v>
      </c>
      <c r="D13" s="3">
        <f>Sheet2!E14</f>
        <v>1342182916.24</v>
      </c>
      <c r="E13" s="9">
        <f>Sheet2!F14</f>
        <v>1416195648.1300001</v>
      </c>
      <c r="F13" s="21">
        <f t="shared" si="0"/>
        <v>74012731.890000105</v>
      </c>
      <c r="G13" s="24">
        <f>Sheet2!J14</f>
        <v>0</v>
      </c>
      <c r="H13" s="22">
        <f>Sheet2!M14</f>
        <v>74012731.890000105</v>
      </c>
      <c r="I13" s="22">
        <f>Sheet2!P14</f>
        <v>0</v>
      </c>
      <c r="J13" s="25">
        <v>0</v>
      </c>
    </row>
    <row r="14" spans="1:10">
      <c r="A14" s="6">
        <v>9</v>
      </c>
      <c r="B14" s="8" t="str">
        <f>Sheet2!C15</f>
        <v>100351876</v>
      </c>
      <c r="C14" s="5" t="str">
        <f>Sheet2!D15</f>
        <v>VATERPOLO KLUB "PARTIZAN"</v>
      </c>
      <c r="D14" s="3">
        <f>Sheet2!E15</f>
        <v>279420539.86000001</v>
      </c>
      <c r="E14" s="9">
        <f>Sheet2!F15</f>
        <v>340838168.28000003</v>
      </c>
      <c r="F14" s="21">
        <f t="shared" si="0"/>
        <v>61417628.420000017</v>
      </c>
      <c r="G14" s="24">
        <f>Sheet2!J15</f>
        <v>0</v>
      </c>
      <c r="H14" s="22">
        <f>Sheet2!M15</f>
        <v>0</v>
      </c>
      <c r="I14" s="22">
        <f>Sheet2!P15</f>
        <v>61417628.420000017</v>
      </c>
      <c r="J14" s="25">
        <v>0</v>
      </c>
    </row>
    <row r="15" spans="1:10">
      <c r="A15" s="6">
        <v>10</v>
      </c>
      <c r="B15" s="8" t="str">
        <f>Sheet2!C16</f>
        <v>110079777</v>
      </c>
      <c r="C15" s="5" t="str">
        <f>Sheet2!D16</f>
        <v>MTC NISSAL DOO BEOGRAD</v>
      </c>
      <c r="D15" s="3">
        <f>Sheet2!E16</f>
        <v>0</v>
      </c>
      <c r="E15" s="9">
        <f>Sheet2!F16</f>
        <v>53664866.789999999</v>
      </c>
      <c r="F15" s="21">
        <f t="shared" si="0"/>
        <v>53664866.789999999</v>
      </c>
      <c r="G15" s="24">
        <f>Sheet2!J16</f>
        <v>0</v>
      </c>
      <c r="H15" s="22">
        <f>Sheet2!M16</f>
        <v>53664866.789999999</v>
      </c>
      <c r="I15" s="22">
        <f>Sheet2!P16</f>
        <v>0</v>
      </c>
      <c r="J15" s="25">
        <v>0</v>
      </c>
    </row>
    <row r="16" spans="1:10">
      <c r="A16" s="6">
        <v>11</v>
      </c>
      <c r="B16" s="8" t="str">
        <f>Sheet2!C17</f>
        <v>104776051</v>
      </c>
      <c r="C16" s="5" t="str">
        <f>Sheet2!D17</f>
        <v>KERAMIKA KANJIŽA DOO</v>
      </c>
      <c r="D16" s="3">
        <f>Sheet2!E17</f>
        <v>16821062.75</v>
      </c>
      <c r="E16" s="9">
        <f>Sheet2!F17</f>
        <v>69325877.019999996</v>
      </c>
      <c r="F16" s="21">
        <f t="shared" si="0"/>
        <v>52504814.269999996</v>
      </c>
      <c r="G16" s="24">
        <f>Sheet2!J17</f>
        <v>0</v>
      </c>
      <c r="H16" s="22">
        <f>Sheet2!M17</f>
        <v>52504814.269999996</v>
      </c>
      <c r="I16" s="22">
        <f>Sheet2!P17</f>
        <v>0</v>
      </c>
      <c r="J16" s="25">
        <v>0</v>
      </c>
    </row>
    <row r="17" spans="1:10">
      <c r="A17" s="6">
        <v>12</v>
      </c>
      <c r="B17" s="8" t="str">
        <f>Sheet2!C18</f>
        <v>102089553</v>
      </c>
      <c r="C17" s="5" t="str">
        <f>Sheet2!D18</f>
        <v>JP "MORAVA"</v>
      </c>
      <c r="D17" s="3">
        <f>Sheet2!E18</f>
        <v>145864765.90000001</v>
      </c>
      <c r="E17" s="9">
        <f>Sheet2!F18</f>
        <v>194084522.24000001</v>
      </c>
      <c r="F17" s="21">
        <f t="shared" si="0"/>
        <v>48219756.339999989</v>
      </c>
      <c r="G17" s="24">
        <f>Sheet2!J18</f>
        <v>0</v>
      </c>
      <c r="H17" s="22">
        <f>Sheet2!M18</f>
        <v>-11214513.309999999</v>
      </c>
      <c r="I17" s="22">
        <f>Sheet2!P18</f>
        <v>59434269.649999991</v>
      </c>
      <c r="J17" s="25">
        <v>0</v>
      </c>
    </row>
    <row r="18" spans="1:10">
      <c r="A18" s="6">
        <v>13</v>
      </c>
      <c r="B18" s="8" t="str">
        <f>Sheet2!C19</f>
        <v/>
      </c>
      <c r="C18" s="5" t="str">
        <f>Sheet2!D19</f>
        <v>CRVENA ZVEZDA -ROMSKO NASELJE</v>
      </c>
      <c r="D18" s="3">
        <f>Sheet2!E19</f>
        <v>186166573.47</v>
      </c>
      <c r="E18" s="9">
        <f>Sheet2!F19</f>
        <v>225941772.81</v>
      </c>
      <c r="F18" s="21">
        <f t="shared" si="0"/>
        <v>39775199.340000004</v>
      </c>
      <c r="G18" s="24">
        <f>Sheet2!J19</f>
        <v>0</v>
      </c>
      <c r="H18" s="22">
        <f>Sheet2!M19</f>
        <v>39775199.340000004</v>
      </c>
      <c r="I18" s="22">
        <f>Sheet2!P19</f>
        <v>0</v>
      </c>
      <c r="J18" s="25">
        <v>0</v>
      </c>
    </row>
    <row r="19" spans="1:10">
      <c r="A19" s="6">
        <v>14</v>
      </c>
      <c r="B19" s="8" t="str">
        <f>Sheet2!C20</f>
        <v>102632285</v>
      </c>
      <c r="C19" s="5" t="str">
        <f>Sheet2!D20</f>
        <v>OPŠTINSKA UPRAVA SMEDEREVSKA PALANKA</v>
      </c>
      <c r="D19" s="3">
        <f>Sheet2!E20</f>
        <v>52111540.420000002</v>
      </c>
      <c r="E19" s="9">
        <f>Sheet2!F20</f>
        <v>90404724.239999995</v>
      </c>
      <c r="F19" s="21">
        <f t="shared" si="0"/>
        <v>38293183.819999993</v>
      </c>
      <c r="G19" s="24">
        <f>Sheet2!J20</f>
        <v>0</v>
      </c>
      <c r="H19" s="22">
        <f>Sheet2!M20</f>
        <v>38293183.819999993</v>
      </c>
      <c r="I19" s="22">
        <f>Sheet2!P20</f>
        <v>0</v>
      </c>
      <c r="J19" s="25">
        <v>0</v>
      </c>
    </row>
    <row r="20" spans="1:10">
      <c r="A20" s="6">
        <v>15</v>
      </c>
      <c r="B20" s="8" t="str">
        <f>Sheet2!C21</f>
        <v>101158038</v>
      </c>
      <c r="C20" s="5" t="str">
        <f>Sheet2!D21</f>
        <v>HOLDING KABLOVI AD JAGODINA</v>
      </c>
      <c r="D20" s="3">
        <f>Sheet2!E21</f>
        <v>32162201.960000001</v>
      </c>
      <c r="E20" s="9">
        <f>Sheet2!F21</f>
        <v>65220894.829999998</v>
      </c>
      <c r="F20" s="21">
        <f t="shared" si="0"/>
        <v>33058692.869999997</v>
      </c>
      <c r="G20" s="24">
        <f>Sheet2!J21</f>
        <v>-214679.30000000075</v>
      </c>
      <c r="H20" s="22">
        <f>Sheet2!M21</f>
        <v>33273372.169999998</v>
      </c>
      <c r="I20" s="22">
        <f>Sheet2!P21</f>
        <v>0</v>
      </c>
      <c r="J20" s="25">
        <v>0</v>
      </c>
    </row>
    <row r="21" spans="1:10">
      <c r="A21" s="6">
        <v>16</v>
      </c>
      <c r="B21" s="8" t="str">
        <f>Sheet2!C22</f>
        <v>101255820</v>
      </c>
      <c r="C21" s="5" t="str">
        <f>Sheet2!D22</f>
        <v>GIR DOO ADRANI</v>
      </c>
      <c r="D21" s="3">
        <f>Sheet2!E22</f>
        <v>14248652.91</v>
      </c>
      <c r="E21" s="9">
        <f>Sheet2!F22</f>
        <v>46956305.030000001</v>
      </c>
      <c r="F21" s="21">
        <f t="shared" si="0"/>
        <v>32707652.120000001</v>
      </c>
      <c r="G21" s="24">
        <f>Sheet2!J22</f>
        <v>0</v>
      </c>
      <c r="H21" s="22">
        <f>Sheet2!M22</f>
        <v>32707652.120000001</v>
      </c>
      <c r="I21" s="22">
        <f>Sheet2!P22</f>
        <v>0</v>
      </c>
      <c r="J21" s="25">
        <v>0</v>
      </c>
    </row>
    <row r="22" spans="1:10">
      <c r="A22" s="6">
        <v>17</v>
      </c>
      <c r="B22" s="8" t="str">
        <f>Sheet2!C23</f>
        <v>100139344</v>
      </c>
      <c r="C22" s="5" t="str">
        <f>Sheet2!D23</f>
        <v>JKP BEOGRADSKE ELEKTRANE</v>
      </c>
      <c r="D22" s="3">
        <f>Sheet2!E23</f>
        <v>2223701.02</v>
      </c>
      <c r="E22" s="9">
        <f>Sheet2!F23</f>
        <v>33325613.949999999</v>
      </c>
      <c r="F22" s="21">
        <f t="shared" si="0"/>
        <v>31101912.93</v>
      </c>
      <c r="G22" s="24">
        <f>Sheet2!J23</f>
        <v>0</v>
      </c>
      <c r="H22" s="22">
        <f>Sheet2!M23</f>
        <v>31101912.93</v>
      </c>
      <c r="I22" s="22">
        <f>Sheet2!P23</f>
        <v>0</v>
      </c>
      <c r="J22" s="25">
        <v>0</v>
      </c>
    </row>
    <row r="23" spans="1:10">
      <c r="A23" s="6">
        <v>18</v>
      </c>
      <c r="B23" s="8" t="str">
        <f>Sheet2!C24</f>
        <v>101329411</v>
      </c>
      <c r="C23" s="5" t="str">
        <f>Sheet2!D24</f>
        <v>SPECIJALNA BOLNICA ZA REHABILITACIJU GAMZIGRAD G.B</v>
      </c>
      <c r="D23" s="3">
        <f>Sheet2!E24</f>
        <v>54417364.469999999</v>
      </c>
      <c r="E23" s="9">
        <f>Sheet2!F24</f>
        <v>81939709.670000002</v>
      </c>
      <c r="F23" s="21">
        <f t="shared" si="0"/>
        <v>27522345.200000003</v>
      </c>
      <c r="G23" s="24">
        <f>Sheet2!J24</f>
        <v>0</v>
      </c>
      <c r="H23" s="22">
        <f>Sheet2!M24</f>
        <v>27522345.200000003</v>
      </c>
      <c r="I23" s="22">
        <f>Sheet2!P24</f>
        <v>0</v>
      </c>
      <c r="J23" s="25">
        <v>0</v>
      </c>
    </row>
    <row r="24" spans="1:10">
      <c r="A24" s="6">
        <v>19</v>
      </c>
      <c r="B24" s="8" t="str">
        <f>Sheet2!C25</f>
        <v>114386872</v>
      </c>
      <c r="C24" s="5" t="str">
        <f>Sheet2!D25</f>
        <v>SPORTSKO-REKREATIVNI CENTAR VOŽDOVAC D.O.O. BEOGRA</v>
      </c>
      <c r="D24" s="3">
        <f>Sheet2!E25</f>
        <v>0</v>
      </c>
      <c r="E24" s="9">
        <f>Sheet2!F25</f>
        <v>25703810.120000001</v>
      </c>
      <c r="F24" s="21">
        <f t="shared" si="0"/>
        <v>25703810.119999997</v>
      </c>
      <c r="G24" s="24">
        <f>Sheet2!J25</f>
        <v>11821380.859999999</v>
      </c>
      <c r="H24" s="22">
        <f>Sheet2!M25</f>
        <v>13882429.26</v>
      </c>
      <c r="I24" s="22">
        <f>Sheet2!P25</f>
        <v>0</v>
      </c>
      <c r="J24" s="25">
        <v>0</v>
      </c>
    </row>
    <row r="25" spans="1:10">
      <c r="A25" s="6">
        <v>20</v>
      </c>
      <c r="B25" s="8" t="str">
        <f>Sheet2!C26</f>
        <v>101207254</v>
      </c>
      <c r="C25" s="5" t="str">
        <f>Sheet2!D26</f>
        <v>OPŠTINSKA UPRAVA PRIBOJ</v>
      </c>
      <c r="D25" s="3">
        <f>Sheet2!E26</f>
        <v>25088082.440000001</v>
      </c>
      <c r="E25" s="9">
        <f>Sheet2!F26</f>
        <v>50256246.469999999</v>
      </c>
      <c r="F25" s="21">
        <f t="shared" si="0"/>
        <v>25168164.030000001</v>
      </c>
      <c r="G25" s="24">
        <f>Sheet2!J26</f>
        <v>-1147703.8100000005</v>
      </c>
      <c r="H25" s="22">
        <f>Sheet2!M26</f>
        <v>26315867.840000004</v>
      </c>
      <c r="I25" s="22">
        <f>Sheet2!P26</f>
        <v>0</v>
      </c>
      <c r="J25" s="25">
        <v>0</v>
      </c>
    </row>
    <row r="26" spans="1:10">
      <c r="A26" s="6">
        <v>21</v>
      </c>
      <c r="B26" s="8" t="str">
        <f>Sheet2!C27</f>
        <v>108341446</v>
      </c>
      <c r="C26" s="5" t="str">
        <f>Sheet2!D27</f>
        <v>VOJNA USTANOVA "MOROVIĆ"</v>
      </c>
      <c r="D26" s="3">
        <f>Sheet2!E27</f>
        <v>82076891.439999998</v>
      </c>
      <c r="E26" s="9">
        <f>Sheet2!F27</f>
        <v>103176881.89</v>
      </c>
      <c r="F26" s="21">
        <f t="shared" si="0"/>
        <v>21099990.449999999</v>
      </c>
      <c r="G26" s="24">
        <f>Sheet2!J27</f>
        <v>-381515.65999999642</v>
      </c>
      <c r="H26" s="22">
        <f>Sheet2!M27</f>
        <v>21481506.109999996</v>
      </c>
      <c r="I26" s="22">
        <f>Sheet2!P27</f>
        <v>0</v>
      </c>
      <c r="J26" s="25">
        <v>0</v>
      </c>
    </row>
    <row r="27" spans="1:10">
      <c r="A27" s="6">
        <v>22</v>
      </c>
      <c r="B27" s="8" t="str">
        <f>Sheet2!C28</f>
        <v>100000580</v>
      </c>
      <c r="C27" s="5" t="str">
        <f>Sheet2!D28</f>
        <v>APOTEKA "BEOGRAD" BEOGRAD</v>
      </c>
      <c r="D27" s="3">
        <f>Sheet2!E28</f>
        <v>15808103.43</v>
      </c>
      <c r="E27" s="9">
        <f>Sheet2!F28</f>
        <v>35410112.93</v>
      </c>
      <c r="F27" s="21">
        <f t="shared" si="0"/>
        <v>19602009.5</v>
      </c>
      <c r="G27" s="24">
        <f>Sheet2!J28</f>
        <v>0</v>
      </c>
      <c r="H27" s="22">
        <f>Sheet2!M28</f>
        <v>19602009.5</v>
      </c>
      <c r="I27" s="22">
        <f>Sheet2!P28</f>
        <v>0</v>
      </c>
      <c r="J27" s="25">
        <v>0</v>
      </c>
    </row>
    <row r="28" spans="1:10">
      <c r="A28" s="6">
        <v>23</v>
      </c>
      <c r="B28" s="8" t="str">
        <f>Sheet2!C29</f>
        <v>107839390</v>
      </c>
      <c r="C28" s="5" t="str">
        <f>Sheet2!D29</f>
        <v>JP "TOPLANA" PRIBOJ</v>
      </c>
      <c r="D28" s="3">
        <f>Sheet2!E29</f>
        <v>19284222.82</v>
      </c>
      <c r="E28" s="9">
        <f>Sheet2!F29</f>
        <v>37787821.25</v>
      </c>
      <c r="F28" s="21">
        <f t="shared" si="0"/>
        <v>18503598.43</v>
      </c>
      <c r="G28" s="24">
        <f>Sheet2!J29</f>
        <v>0</v>
      </c>
      <c r="H28" s="22">
        <f>Sheet2!M29</f>
        <v>18503598.43</v>
      </c>
      <c r="I28" s="22">
        <f>Sheet2!P29</f>
        <v>0</v>
      </c>
      <c r="J28" s="25">
        <v>0</v>
      </c>
    </row>
    <row r="29" spans="1:10">
      <c r="A29" s="6">
        <v>24</v>
      </c>
      <c r="B29" s="8" t="str">
        <f>Sheet2!C30</f>
        <v>101508753</v>
      </c>
      <c r="C29" s="5" t="str">
        <f>Sheet2!D30</f>
        <v>ZASTAVA ORUŽJE AD KRAGUJEVAC</v>
      </c>
      <c r="D29" s="3">
        <f>Sheet2!E30</f>
        <v>345286484.56</v>
      </c>
      <c r="E29" s="9">
        <f>Sheet2!F30</f>
        <v>363779411.17000002</v>
      </c>
      <c r="F29" s="21">
        <f t="shared" si="0"/>
        <v>18492926.609999999</v>
      </c>
      <c r="G29" s="24">
        <f>Sheet2!J30</f>
        <v>-89941261.829999983</v>
      </c>
      <c r="H29" s="22">
        <f>Sheet2!M30</f>
        <v>108434188.43999998</v>
      </c>
      <c r="I29" s="22">
        <f>Sheet2!P30</f>
        <v>0</v>
      </c>
      <c r="J29" s="25">
        <v>0</v>
      </c>
    </row>
    <row r="30" spans="1:10">
      <c r="A30" s="6">
        <v>25</v>
      </c>
      <c r="B30" s="8" t="str">
        <f>Sheet2!C31</f>
        <v>100147152</v>
      </c>
      <c r="C30" s="5" t="str">
        <f>Sheet2!D31</f>
        <v>REPUBLIČKI GEODETSKI ZAVOD</v>
      </c>
      <c r="D30" s="3">
        <f>Sheet2!E31</f>
        <v>0</v>
      </c>
      <c r="E30" s="9">
        <f>Sheet2!F31</f>
        <v>17674970.98</v>
      </c>
      <c r="F30" s="21">
        <f t="shared" si="0"/>
        <v>17674970.98</v>
      </c>
      <c r="G30" s="24">
        <f>Sheet2!J31</f>
        <v>0</v>
      </c>
      <c r="H30" s="22">
        <f>Sheet2!M31</f>
        <v>17674970.98</v>
      </c>
      <c r="I30" s="22">
        <f>Sheet2!P31</f>
        <v>0</v>
      </c>
      <c r="J30" s="25">
        <v>0</v>
      </c>
    </row>
    <row r="31" spans="1:10">
      <c r="A31" s="6">
        <v>26</v>
      </c>
      <c r="B31" s="8" t="str">
        <f>Sheet2!C32</f>
        <v>100519862</v>
      </c>
      <c r="C31" s="5" t="str">
        <f>Sheet2!D32</f>
        <v>JP ZA KOMUNALNU-STAMBENU DELATNOST MORAVICA</v>
      </c>
      <c r="D31" s="3">
        <f>Sheet2!E32</f>
        <v>22379604.280000001</v>
      </c>
      <c r="E31" s="9">
        <f>Sheet2!F32</f>
        <v>39443376.200000003</v>
      </c>
      <c r="F31" s="21">
        <f t="shared" si="0"/>
        <v>17063771.920000002</v>
      </c>
      <c r="G31" s="24">
        <f>Sheet2!J32</f>
        <v>0</v>
      </c>
      <c r="H31" s="22">
        <f>Sheet2!M32</f>
        <v>17063771.920000002</v>
      </c>
      <c r="I31" s="22">
        <f>Sheet2!P32</f>
        <v>0</v>
      </c>
      <c r="J31" s="25">
        <v>0</v>
      </c>
    </row>
    <row r="32" spans="1:10">
      <c r="A32" s="6">
        <v>27</v>
      </c>
      <c r="B32" s="8" t="str">
        <f>Sheet2!C33</f>
        <v>101218631</v>
      </c>
      <c r="C32" s="5" t="str">
        <f>Sheet2!D33</f>
        <v>BRZAN-PLAST DOO BRZAN</v>
      </c>
      <c r="D32" s="3">
        <f>Sheet2!E33</f>
        <v>0</v>
      </c>
      <c r="E32" s="9">
        <f>Sheet2!F33</f>
        <v>16833020.050000001</v>
      </c>
      <c r="F32" s="21">
        <f t="shared" si="0"/>
        <v>16833020.050000001</v>
      </c>
      <c r="G32" s="24">
        <f>Sheet2!J33</f>
        <v>0</v>
      </c>
      <c r="H32" s="22">
        <f>Sheet2!M33</f>
        <v>16833020.050000001</v>
      </c>
      <c r="I32" s="22">
        <f>Sheet2!P33</f>
        <v>0</v>
      </c>
      <c r="J32" s="25">
        <v>0</v>
      </c>
    </row>
    <row r="33" spans="1:10">
      <c r="A33" s="6">
        <v>28</v>
      </c>
      <c r="B33" s="8" t="str">
        <f>Sheet2!C34</f>
        <v>102129944</v>
      </c>
      <c r="C33" s="5" t="str">
        <f>Sheet2!D34</f>
        <v>JPKP"LAZAREVAC"</v>
      </c>
      <c r="D33" s="3">
        <f>Sheet2!E34</f>
        <v>535000000</v>
      </c>
      <c r="E33" s="9">
        <f>Sheet2!F34</f>
        <v>550916890.41999996</v>
      </c>
      <c r="F33" s="21">
        <f t="shared" si="0"/>
        <v>15916890.420000007</v>
      </c>
      <c r="G33" s="24">
        <f>Sheet2!J34</f>
        <v>23583240.430000007</v>
      </c>
      <c r="H33" s="22">
        <f>Sheet2!M34</f>
        <v>-7666350.0099999998</v>
      </c>
      <c r="I33" s="22">
        <f>Sheet2!P34</f>
        <v>0</v>
      </c>
      <c r="J33" s="25">
        <v>0</v>
      </c>
    </row>
    <row r="34" spans="1:10">
      <c r="A34" s="6">
        <v>29</v>
      </c>
      <c r="B34" s="8" t="str">
        <f>Sheet2!C35</f>
        <v>106573488</v>
      </c>
      <c r="C34" s="5" t="str">
        <f>Sheet2!D35</f>
        <v>STAR JELA D.O.O</v>
      </c>
      <c r="D34" s="3">
        <f>Sheet2!E35</f>
        <v>0</v>
      </c>
      <c r="E34" s="9">
        <f>Sheet2!F35</f>
        <v>14700000</v>
      </c>
      <c r="F34" s="21">
        <f t="shared" si="0"/>
        <v>14700000</v>
      </c>
      <c r="G34" s="24">
        <f>Sheet2!J35</f>
        <v>0</v>
      </c>
      <c r="H34" s="22">
        <f>Sheet2!M35</f>
        <v>14700000</v>
      </c>
      <c r="I34" s="22">
        <f>Sheet2!P35</f>
        <v>0</v>
      </c>
      <c r="J34" s="25">
        <v>0</v>
      </c>
    </row>
    <row r="35" spans="1:10">
      <c r="A35" s="6">
        <v>30</v>
      </c>
      <c r="B35" s="8" t="str">
        <f>Sheet2!C36</f>
        <v>104714850</v>
      </c>
      <c r="C35" s="5" t="str">
        <f>Sheet2!D36</f>
        <v>TPC GORČA</v>
      </c>
      <c r="D35" s="3">
        <f>Sheet2!E36</f>
        <v>5604.49</v>
      </c>
      <c r="E35" s="9">
        <f>Sheet2!F36</f>
        <v>14432439.07</v>
      </c>
      <c r="F35" s="21">
        <f t="shared" si="0"/>
        <v>14426834.58</v>
      </c>
      <c r="G35" s="24">
        <f>Sheet2!J36</f>
        <v>0</v>
      </c>
      <c r="H35" s="22">
        <f>Sheet2!M36</f>
        <v>14426834.58</v>
      </c>
      <c r="I35" s="22">
        <f>Sheet2!P36</f>
        <v>0</v>
      </c>
      <c r="J35" s="25">
        <v>0</v>
      </c>
    </row>
    <row r="36" spans="1:10">
      <c r="A36" s="6">
        <v>31</v>
      </c>
      <c r="B36" s="8" t="str">
        <f>Sheet2!C37</f>
        <v>109578037</v>
      </c>
      <c r="C36" s="5" t="str">
        <f>Sheet2!D37</f>
        <v>MAŠINAC NM84 DOO KRALJEVO</v>
      </c>
      <c r="D36" s="3">
        <f>Sheet2!E37</f>
        <v>31252914.449999999</v>
      </c>
      <c r="E36" s="9">
        <f>Sheet2!F37</f>
        <v>43955000.109999999</v>
      </c>
      <c r="F36" s="21">
        <f t="shared" si="0"/>
        <v>12702085.66</v>
      </c>
      <c r="G36" s="24">
        <f>Sheet2!J37</f>
        <v>43955000.109999999</v>
      </c>
      <c r="H36" s="22">
        <f>Sheet2!M37</f>
        <v>-31252914.449999999</v>
      </c>
      <c r="I36" s="22">
        <f>Sheet2!P37</f>
        <v>0</v>
      </c>
      <c r="J36" s="25">
        <v>0</v>
      </c>
    </row>
    <row r="37" spans="1:10">
      <c r="A37" s="6">
        <v>32</v>
      </c>
      <c r="B37" s="8" t="str">
        <f>Sheet2!C38</f>
        <v>101589921</v>
      </c>
      <c r="C37" s="5" t="str">
        <f>Sheet2!D38</f>
        <v>DOM ZA DECU ''DR NIKOLA ŠUMENKOVIĆ'' STAMNICA</v>
      </c>
      <c r="D37" s="3">
        <f>Sheet2!E38</f>
        <v>2463666</v>
      </c>
      <c r="E37" s="9">
        <f>Sheet2!F38</f>
        <v>14687018.960000001</v>
      </c>
      <c r="F37" s="21">
        <f t="shared" si="0"/>
        <v>12223352.960000001</v>
      </c>
      <c r="G37" s="24">
        <f>Sheet2!J38</f>
        <v>0</v>
      </c>
      <c r="H37" s="22">
        <f>Sheet2!M38</f>
        <v>3770621.7300000004</v>
      </c>
      <c r="I37" s="22">
        <f>Sheet2!P38</f>
        <v>8452731.2300000004</v>
      </c>
      <c r="J37" s="25">
        <v>0</v>
      </c>
    </row>
    <row r="38" spans="1:10">
      <c r="A38" s="6">
        <v>33</v>
      </c>
      <c r="B38" s="8" t="str">
        <f>Sheet2!C39</f>
        <v>102109286</v>
      </c>
      <c r="C38" s="5" t="str">
        <f>Sheet2!D39</f>
        <v>PROMIST DOO</v>
      </c>
      <c r="D38" s="3">
        <f>Sheet2!E39</f>
        <v>0</v>
      </c>
      <c r="E38" s="9">
        <f>Sheet2!F39</f>
        <v>12142587.16</v>
      </c>
      <c r="F38" s="21">
        <f t="shared" si="0"/>
        <v>12142587.16</v>
      </c>
      <c r="G38" s="24">
        <f>Sheet2!J39</f>
        <v>0</v>
      </c>
      <c r="H38" s="22">
        <f>Sheet2!M39</f>
        <v>12142587.16</v>
      </c>
      <c r="I38" s="22">
        <f>Sheet2!P39</f>
        <v>0</v>
      </c>
      <c r="J38" s="25">
        <v>0</v>
      </c>
    </row>
    <row r="39" spans="1:10">
      <c r="A39" s="6">
        <v>34</v>
      </c>
      <c r="B39" s="8" t="str">
        <f>Sheet2!C40</f>
        <v>101285224</v>
      </c>
      <c r="C39" s="5" t="str">
        <f>Sheet2!D40</f>
        <v>LIVNICA LJIG DOO BEOGRAD</v>
      </c>
      <c r="D39" s="3">
        <f>Sheet2!E40</f>
        <v>0</v>
      </c>
      <c r="E39" s="9">
        <f>Sheet2!F40</f>
        <v>11469954.66</v>
      </c>
      <c r="F39" s="21">
        <f t="shared" si="0"/>
        <v>11469954.66</v>
      </c>
      <c r="G39" s="24">
        <f>Sheet2!J40</f>
        <v>0</v>
      </c>
      <c r="H39" s="22">
        <f>Sheet2!M40</f>
        <v>11469954.66</v>
      </c>
      <c r="I39" s="22">
        <f>Sheet2!P40</f>
        <v>0</v>
      </c>
      <c r="J39" s="25">
        <v>0</v>
      </c>
    </row>
    <row r="40" spans="1:10">
      <c r="A40" s="6">
        <v>35</v>
      </c>
      <c r="B40" s="8" t="str">
        <f>Sheet2!C41</f>
        <v>105539565</v>
      </c>
      <c r="C40" s="5" t="str">
        <f>Sheet2!D41</f>
        <v>OPŠTA BOLNICA ĐORĐE JOVANOVIĆ</v>
      </c>
      <c r="D40" s="3">
        <f>Sheet2!E41</f>
        <v>25507682.100000001</v>
      </c>
      <c r="E40" s="9">
        <f>Sheet2!F41</f>
        <v>36238560.859999999</v>
      </c>
      <c r="F40" s="21">
        <f t="shared" si="0"/>
        <v>10730878.760000002</v>
      </c>
      <c r="G40" s="24">
        <f>Sheet2!J41</f>
        <v>0</v>
      </c>
      <c r="H40" s="22">
        <f>Sheet2!M41</f>
        <v>6499280.1600000001</v>
      </c>
      <c r="I40" s="22">
        <f>Sheet2!P41</f>
        <v>4231598.6000000015</v>
      </c>
      <c r="J40" s="25">
        <v>0</v>
      </c>
    </row>
    <row r="41" spans="1:10">
      <c r="A41" s="6">
        <v>36</v>
      </c>
      <c r="B41" s="8" t="str">
        <f>Sheet2!C42</f>
        <v>100637388</v>
      </c>
      <c r="C41" s="5" t="str">
        <f>Sheet2!D42</f>
        <v>JKP STANDARD VRBAS</v>
      </c>
      <c r="D41" s="3">
        <f>Sheet2!E42</f>
        <v>546996.84</v>
      </c>
      <c r="E41" s="9">
        <f>Sheet2!F42</f>
        <v>11067015.300000001</v>
      </c>
      <c r="F41" s="21">
        <f t="shared" si="0"/>
        <v>10520018.460000001</v>
      </c>
      <c r="G41" s="24">
        <f>Sheet2!J42</f>
        <v>0</v>
      </c>
      <c r="H41" s="22">
        <f>Sheet2!M42</f>
        <v>979434.75000000012</v>
      </c>
      <c r="I41" s="22">
        <f>Sheet2!P42</f>
        <v>9540583.7100000009</v>
      </c>
      <c r="J41" s="25">
        <v>0</v>
      </c>
    </row>
    <row r="42" spans="1:10">
      <c r="A42" s="6">
        <v>37</v>
      </c>
      <c r="B42" s="8" t="str">
        <f>Sheet2!C43</f>
        <v>101213130</v>
      </c>
      <c r="C42" s="5" t="str">
        <f>Sheet2!D43</f>
        <v>USTANOVA GERONTOLOŠKI CENTAR OBRENOVAC</v>
      </c>
      <c r="D42" s="3">
        <f>Sheet2!E43</f>
        <v>19771778.07</v>
      </c>
      <c r="E42" s="9">
        <f>Sheet2!F43</f>
        <v>29491643.620000001</v>
      </c>
      <c r="F42" s="21">
        <f t="shared" si="0"/>
        <v>9719865.5500000007</v>
      </c>
      <c r="G42" s="24">
        <f>Sheet2!J43</f>
        <v>0</v>
      </c>
      <c r="H42" s="22">
        <f>Sheet2!M43</f>
        <v>-9667201.3000000007</v>
      </c>
      <c r="I42" s="22">
        <f>Sheet2!P43</f>
        <v>19387066.850000001</v>
      </c>
      <c r="J42" s="25">
        <v>0</v>
      </c>
    </row>
    <row r="43" spans="1:10">
      <c r="A43" s="6">
        <v>38</v>
      </c>
      <c r="B43" s="8" t="str">
        <f>Sheet2!C44</f>
        <v>101988213</v>
      </c>
      <c r="C43" s="5" t="str">
        <f>Sheet2!D44</f>
        <v>OPŠTINA TOPOLA</v>
      </c>
      <c r="D43" s="3">
        <f>Sheet2!E44</f>
        <v>4327545.93</v>
      </c>
      <c r="E43" s="9">
        <f>Sheet2!F44</f>
        <v>13740500.76</v>
      </c>
      <c r="F43" s="21">
        <f t="shared" si="0"/>
        <v>9412954.8300000001</v>
      </c>
      <c r="G43" s="24">
        <f>Sheet2!J44</f>
        <v>8059957.4199999999</v>
      </c>
      <c r="H43" s="22">
        <f>Sheet2!M44</f>
        <v>1352997.4100000001</v>
      </c>
      <c r="I43" s="22">
        <f>Sheet2!P44</f>
        <v>0</v>
      </c>
      <c r="J43" s="25">
        <v>0</v>
      </c>
    </row>
    <row r="44" spans="1:10">
      <c r="A44" s="6">
        <v>39</v>
      </c>
      <c r="B44" s="8" t="str">
        <f>Sheet2!C45</f>
        <v>101009793</v>
      </c>
      <c r="C44" s="5" t="str">
        <f>Sheet2!D45</f>
        <v>JKP USLUGA PRIBOJ</v>
      </c>
      <c r="D44" s="3">
        <f>Sheet2!E45</f>
        <v>10535813.52</v>
      </c>
      <c r="E44" s="9">
        <f>Sheet2!F45</f>
        <v>19834115.719999999</v>
      </c>
      <c r="F44" s="21">
        <f t="shared" si="0"/>
        <v>9298302.1999999993</v>
      </c>
      <c r="G44" s="24">
        <f>Sheet2!J45</f>
        <v>0</v>
      </c>
      <c r="H44" s="22">
        <f>Sheet2!M45</f>
        <v>9328500.2400000002</v>
      </c>
      <c r="I44" s="22">
        <f>Sheet2!P45</f>
        <v>-30198.040000000037</v>
      </c>
      <c r="J44" s="25">
        <v>0</v>
      </c>
    </row>
    <row r="45" spans="1:10">
      <c r="A45" s="6">
        <v>40</v>
      </c>
      <c r="B45" s="8" t="str">
        <f>Sheet2!C46</f>
        <v>114339022</v>
      </c>
      <c r="C45" s="5" t="str">
        <f>Sheet2!D46</f>
        <v>ABC FOOD DOO</v>
      </c>
      <c r="D45" s="3">
        <f>Sheet2!E46</f>
        <v>0</v>
      </c>
      <c r="E45" s="9">
        <f>Sheet2!F46</f>
        <v>9119670.5</v>
      </c>
      <c r="F45" s="21">
        <f>G45+H45+I45+J45</f>
        <v>9119670.5</v>
      </c>
      <c r="G45" s="24">
        <f>Sheet2!J46</f>
        <v>0</v>
      </c>
      <c r="H45" s="22">
        <f>Sheet2!M46</f>
        <v>9119670.5</v>
      </c>
      <c r="I45" s="22">
        <f>Sheet2!P46</f>
        <v>0</v>
      </c>
      <c r="J45" s="25">
        <v>0</v>
      </c>
    </row>
    <row r="46" spans="1:10">
      <c r="A46" s="6">
        <v>41</v>
      </c>
      <c r="B46" s="8" t="str">
        <f>Sheet2!C47</f>
        <v>106205005</v>
      </c>
      <c r="C46" s="5" t="str">
        <f>Sheet2!D47</f>
        <v>OPŠTA BOLNICA DR RADIVOJ SIMONOVIĆ</v>
      </c>
      <c r="D46" s="3">
        <f>Sheet2!E47</f>
        <v>11245244.300000001</v>
      </c>
      <c r="E46" s="9">
        <f>Sheet2!F47</f>
        <v>19821246.640000001</v>
      </c>
      <c r="F46" s="21">
        <f t="shared" si="0"/>
        <v>8576002.3399999999</v>
      </c>
      <c r="G46" s="24">
        <f>Sheet2!J47</f>
        <v>0</v>
      </c>
      <c r="H46" s="22">
        <f>Sheet2!M47</f>
        <v>5428986.5899999999</v>
      </c>
      <c r="I46" s="22">
        <f>Sheet2!P47</f>
        <v>3147015.75</v>
      </c>
      <c r="J46" s="25">
        <v>0</v>
      </c>
    </row>
    <row r="47" spans="1:10">
      <c r="A47" s="6">
        <v>42</v>
      </c>
      <c r="B47" s="8" t="str">
        <f>Sheet2!C48</f>
        <v>100166926</v>
      </c>
      <c r="C47" s="5" t="str">
        <f>Sheet2!D48</f>
        <v>PREDUZEĆE PUBLIKUM DOO</v>
      </c>
      <c r="D47" s="3">
        <f>Sheet2!E48</f>
        <v>7107426.96</v>
      </c>
      <c r="E47" s="9">
        <f>Sheet2!F48</f>
        <v>15369454.73</v>
      </c>
      <c r="F47" s="21">
        <f t="shared" si="0"/>
        <v>8262027.7700000005</v>
      </c>
      <c r="G47" s="24">
        <f>Sheet2!J48</f>
        <v>0</v>
      </c>
      <c r="H47" s="22">
        <f>Sheet2!M48</f>
        <v>8262027.7700000005</v>
      </c>
      <c r="I47" s="22">
        <f>Sheet2!P48</f>
        <v>0</v>
      </c>
      <c r="J47" s="25">
        <v>0</v>
      </c>
    </row>
    <row r="48" spans="1:10">
      <c r="A48" s="6">
        <v>43</v>
      </c>
      <c r="B48" s="8" t="str">
        <f>Sheet2!C49</f>
        <v>101475166</v>
      </c>
      <c r="C48" s="5" t="str">
        <f>Sheet2!D49</f>
        <v>KJP MORAVA SVILAJNAC</v>
      </c>
      <c r="D48" s="3">
        <f>Sheet2!E49</f>
        <v>544489.43000000005</v>
      </c>
      <c r="E48" s="9">
        <f>Sheet2!F49</f>
        <v>8603620.75</v>
      </c>
      <c r="F48" s="21">
        <f t="shared" si="0"/>
        <v>8059131.3200000003</v>
      </c>
      <c r="G48" s="24">
        <f>Sheet2!J49</f>
        <v>8603620.75</v>
      </c>
      <c r="H48" s="22">
        <f>Sheet2!M49</f>
        <v>-544489.43000000005</v>
      </c>
      <c r="I48" s="22">
        <f>Sheet2!P49</f>
        <v>0</v>
      </c>
      <c r="J48" s="25">
        <v>0</v>
      </c>
    </row>
    <row r="49" spans="1:10">
      <c r="A49" s="6">
        <v>44</v>
      </c>
      <c r="B49" s="8" t="str">
        <f>Sheet2!C50</f>
        <v>110248920</v>
      </c>
      <c r="C49" s="5" t="str">
        <f>Sheet2!D50</f>
        <v>FRIGLO DOO SEČANJ-SUTJESKA</v>
      </c>
      <c r="D49" s="3">
        <f>Sheet2!E50</f>
        <v>0.01</v>
      </c>
      <c r="E49" s="9">
        <f>Sheet2!F50</f>
        <v>7960918.9900000002</v>
      </c>
      <c r="F49" s="21">
        <f t="shared" si="0"/>
        <v>7960918.9800000004</v>
      </c>
      <c r="G49" s="24">
        <f>Sheet2!J50</f>
        <v>0</v>
      </c>
      <c r="H49" s="22">
        <f>Sheet2!M50</f>
        <v>7960918.9800000004</v>
      </c>
      <c r="I49" s="22">
        <f>Sheet2!P50</f>
        <v>0</v>
      </c>
      <c r="J49" s="25">
        <v>0</v>
      </c>
    </row>
    <row r="50" spans="1:10">
      <c r="A50" s="6">
        <v>45</v>
      </c>
      <c r="B50" s="8" t="str">
        <f>Sheet2!C51</f>
        <v>100286755</v>
      </c>
      <c r="C50" s="5" t="str">
        <f>Sheet2!D51</f>
        <v>CENTAR ZA ZAŠTITU ODOJČADI, DECE I OMLADINE</v>
      </c>
      <c r="D50" s="3">
        <f>Sheet2!E51</f>
        <v>11152778.779999999</v>
      </c>
      <c r="E50" s="9">
        <f>Sheet2!F51</f>
        <v>18727624.669999998</v>
      </c>
      <c r="F50" s="21">
        <f t="shared" si="0"/>
        <v>7574845.8899999987</v>
      </c>
      <c r="G50" s="24">
        <f>Sheet2!J51</f>
        <v>0</v>
      </c>
      <c r="H50" s="22">
        <f>Sheet2!M51</f>
        <v>7574845.8899999987</v>
      </c>
      <c r="I50" s="22">
        <f>Sheet2!P51</f>
        <v>0</v>
      </c>
      <c r="J50" s="25">
        <v>0</v>
      </c>
    </row>
    <row r="51" spans="1:10">
      <c r="A51" s="6">
        <v>46</v>
      </c>
      <c r="B51" s="8" t="str">
        <f>Sheet2!C52</f>
        <v>101787232</v>
      </c>
      <c r="C51" s="5" t="str">
        <f>Sheet2!D52</f>
        <v>JKP GRADSKA TOPLANA NOVI PAZAR</v>
      </c>
      <c r="D51" s="3">
        <f>Sheet2!E52</f>
        <v>0</v>
      </c>
      <c r="E51" s="9">
        <f>Sheet2!F52</f>
        <v>7239352.9000000004</v>
      </c>
      <c r="F51" s="21">
        <f t="shared" si="0"/>
        <v>7239352.9000000004</v>
      </c>
      <c r="G51" s="24">
        <f>Sheet2!J52</f>
        <v>0</v>
      </c>
      <c r="H51" s="22">
        <f>Sheet2!M52</f>
        <v>7239352.9000000004</v>
      </c>
      <c r="I51" s="22">
        <f>Sheet2!P52</f>
        <v>0</v>
      </c>
      <c r="J51" s="25">
        <v>0</v>
      </c>
    </row>
    <row r="52" spans="1:10">
      <c r="A52" s="6">
        <v>47</v>
      </c>
      <c r="B52" s="8" t="str">
        <f>Sheet2!C53</f>
        <v>112236649</v>
      </c>
      <c r="C52" s="5" t="str">
        <f>Sheet2!D53</f>
        <v>ONE LEQUIPE DOO</v>
      </c>
      <c r="D52" s="3">
        <f>Sheet2!E53</f>
        <v>525106.66</v>
      </c>
      <c r="E52" s="9">
        <f>Sheet2!F53</f>
        <v>7536718.6699999999</v>
      </c>
      <c r="F52" s="21">
        <f t="shared" si="0"/>
        <v>7011612.0099999998</v>
      </c>
      <c r="G52" s="24">
        <f>Sheet2!J53</f>
        <v>0</v>
      </c>
      <c r="H52" s="22">
        <f>Sheet2!M53</f>
        <v>7011612.0099999998</v>
      </c>
      <c r="I52" s="22">
        <f>Sheet2!P53</f>
        <v>0</v>
      </c>
      <c r="J52" s="25">
        <v>0</v>
      </c>
    </row>
    <row r="53" spans="1:10">
      <c r="A53" s="6">
        <v>48</v>
      </c>
      <c r="B53" s="8" t="str">
        <f>Sheet2!C54</f>
        <v>100284729</v>
      </c>
      <c r="C53" s="5" t="str">
        <f>Sheet2!D54</f>
        <v>INSTITUT ZA ONKOLOGIJU I RADIOLOGIJU</v>
      </c>
      <c r="D53" s="3">
        <f>Sheet2!E54</f>
        <v>0</v>
      </c>
      <c r="E53" s="9">
        <f>Sheet2!F54</f>
        <v>6960886.6100000003</v>
      </c>
      <c r="F53" s="21">
        <f t="shared" si="0"/>
        <v>6960886.6100000003</v>
      </c>
      <c r="G53" s="24">
        <f>Sheet2!J54</f>
        <v>0</v>
      </c>
      <c r="H53" s="22">
        <f>Sheet2!M54</f>
        <v>6960886.6100000003</v>
      </c>
      <c r="I53" s="22">
        <f>Sheet2!P54</f>
        <v>0</v>
      </c>
      <c r="J53" s="25">
        <v>0</v>
      </c>
    </row>
    <row r="54" spans="1:10">
      <c r="A54" s="6">
        <v>49</v>
      </c>
      <c r="B54" s="8" t="str">
        <f>Sheet2!C55</f>
        <v>104110288</v>
      </c>
      <c r="C54" s="5" t="str">
        <f>Sheet2!D55</f>
        <v>TURISTIČKA ORGANIZACIJA PRIBOJ</v>
      </c>
      <c r="D54" s="3">
        <f>Sheet2!E55</f>
        <v>0</v>
      </c>
      <c r="E54" s="9">
        <f>Sheet2!F55</f>
        <v>6817180.6100000003</v>
      </c>
      <c r="F54" s="21">
        <f t="shared" si="0"/>
        <v>6817180.6100000003</v>
      </c>
      <c r="G54" s="24">
        <f>Sheet2!J55</f>
        <v>0</v>
      </c>
      <c r="H54" s="22">
        <f>Sheet2!M55</f>
        <v>6817180.6100000003</v>
      </c>
      <c r="I54" s="22">
        <f>Sheet2!P55</f>
        <v>0</v>
      </c>
      <c r="J54" s="25">
        <v>0</v>
      </c>
    </row>
    <row r="55" spans="1:10" ht="15" thickBot="1">
      <c r="A55" s="6">
        <v>50</v>
      </c>
      <c r="B55" s="8" t="str">
        <f>Sheet2!C56</f>
        <v>101072092</v>
      </c>
      <c r="C55" s="5" t="str">
        <f>Sheet2!D56</f>
        <v>SPECIJALNA BOLNICA "ZLATIBOR"</v>
      </c>
      <c r="D55" s="3">
        <f>Sheet2!E56</f>
        <v>4561128.1900000004</v>
      </c>
      <c r="E55" s="9">
        <f>Sheet2!F56</f>
        <v>11054566.58</v>
      </c>
      <c r="F55" s="21">
        <f t="shared" si="0"/>
        <v>6493438.3899999997</v>
      </c>
      <c r="G55" s="26">
        <f>Sheet2!J56</f>
        <v>0</v>
      </c>
      <c r="H55" s="22">
        <f>Sheet2!M56</f>
        <v>6493438.3899999997</v>
      </c>
      <c r="I55" s="22">
        <f>Sheet2!P56</f>
        <v>0</v>
      </c>
      <c r="J55" s="25">
        <v>0</v>
      </c>
    </row>
    <row r="56" spans="1:10" ht="24.75" customHeight="1">
      <c r="A56" s="42" t="s">
        <v>3</v>
      </c>
      <c r="B56" s="42"/>
      <c r="C56" s="42"/>
      <c r="D56" s="10">
        <f>SUM(D6:D55)</f>
        <v>6421143381.9099998</v>
      </c>
      <c r="E56" s="10">
        <f>SUM(E6:E55)</f>
        <v>8509446454.7699986</v>
      </c>
      <c r="F56" s="10">
        <f>SUM(F6:F55)</f>
        <v>2088303072.8599997</v>
      </c>
      <c r="G56" s="10">
        <f>SUM(G6:G55)</f>
        <v>1491110661.1199999</v>
      </c>
      <c r="H56" s="10">
        <f>SUM(H6:H55)</f>
        <v>252036098.43000022</v>
      </c>
      <c r="I56" s="10">
        <f>SUM(I6:I55)</f>
        <v>345156313.31</v>
      </c>
      <c r="J56" s="10">
        <f>SUM(J6:J55)</f>
        <v>0</v>
      </c>
    </row>
    <row r="57" spans="1:10">
      <c r="E57" s="1"/>
      <c r="F57" s="1"/>
    </row>
    <row r="58" spans="1:10">
      <c r="B58" s="7"/>
      <c r="C58" s="7"/>
      <c r="D58" s="7"/>
      <c r="E58" s="7"/>
      <c r="F58" s="7"/>
      <c r="G58" s="7"/>
      <c r="H58" s="7"/>
      <c r="I58" s="7"/>
      <c r="J58" s="7"/>
    </row>
    <row r="59" spans="1:10">
      <c r="B59" s="7"/>
      <c r="C59" s="7"/>
      <c r="D59" s="7"/>
      <c r="E59" s="7"/>
      <c r="F59" s="7"/>
      <c r="G59" s="7"/>
      <c r="H59" s="7"/>
      <c r="I59" s="7"/>
      <c r="J59" s="7"/>
    </row>
    <row r="60" spans="1:10">
      <c r="B60" s="7"/>
      <c r="C60" s="7"/>
      <c r="D60" s="7"/>
      <c r="E60" s="7"/>
      <c r="F60" s="7"/>
      <c r="G60" s="7"/>
      <c r="H60" s="7"/>
      <c r="I60" s="7"/>
      <c r="J60" s="7"/>
    </row>
    <row r="61" spans="1:10">
      <c r="B61" s="7"/>
      <c r="C61" s="7"/>
      <c r="D61" s="7"/>
      <c r="E61" s="7"/>
      <c r="F61" s="7"/>
      <c r="G61" s="7"/>
      <c r="H61" s="7"/>
      <c r="I61" s="7"/>
      <c r="J61" s="7"/>
    </row>
    <row r="65" spans="8:8">
      <c r="H65" s="15"/>
    </row>
  </sheetData>
  <mergeCells count="13">
    <mergeCell ref="A1:J1"/>
    <mergeCell ref="J3:J4"/>
    <mergeCell ref="I3:I4"/>
    <mergeCell ref="A56:C56"/>
    <mergeCell ref="G3:G4"/>
    <mergeCell ref="F3:F4"/>
    <mergeCell ref="H3:H4"/>
    <mergeCell ref="A2:A4"/>
    <mergeCell ref="B2:B4"/>
    <mergeCell ref="C2:C4"/>
    <mergeCell ref="D2:D4"/>
    <mergeCell ref="E2:E4"/>
    <mergeCell ref="F2:J2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DC8A70E-6353-4EFF-9BEF-C85699BF315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F6:F55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AD27-8D78-42AE-9051-2AF7BB3C9D7D}">
  <dimension ref="B3:S100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9" sqref="G9"/>
    </sheetView>
  </sheetViews>
  <sheetFormatPr defaultRowHeight="14.25"/>
  <cols>
    <col min="2" max="2" width="6.25" bestFit="1" customWidth="1"/>
    <col min="3" max="3" width="9.875" bestFit="1" customWidth="1"/>
    <col min="4" max="4" width="51.375" customWidth="1"/>
    <col min="5" max="6" width="22.75" bestFit="1" customWidth="1"/>
    <col min="7" max="7" width="15.625" bestFit="1" customWidth="1"/>
    <col min="8" max="8" width="15" bestFit="1" customWidth="1"/>
    <col min="9" max="9" width="19.125" bestFit="1" customWidth="1"/>
    <col min="10" max="11" width="19.125" customWidth="1"/>
    <col min="12" max="14" width="17.875" customWidth="1"/>
    <col min="15" max="15" width="20.25" bestFit="1" customWidth="1"/>
    <col min="16" max="16" width="20.25" customWidth="1"/>
    <col min="17" max="17" width="23.25" bestFit="1" customWidth="1"/>
    <col min="18" max="18" width="15.625" bestFit="1" customWidth="1"/>
    <col min="19" max="19" width="12.375" bestFit="1" customWidth="1"/>
  </cols>
  <sheetData>
    <row r="3" spans="2:18">
      <c r="B3" s="55" t="s">
        <v>2</v>
      </c>
      <c r="C3" s="55" t="s">
        <v>0</v>
      </c>
      <c r="D3" s="56" t="s">
        <v>1</v>
      </c>
      <c r="E3" s="55" t="s">
        <v>87</v>
      </c>
      <c r="F3" s="55" t="s">
        <v>88</v>
      </c>
      <c r="G3" s="55" t="s">
        <v>10</v>
      </c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2:18">
      <c r="B4" s="55"/>
      <c r="C4" s="55"/>
      <c r="D4" s="56"/>
      <c r="E4" s="55"/>
      <c r="F4" s="55"/>
      <c r="G4" s="55" t="s">
        <v>5</v>
      </c>
      <c r="H4" s="16">
        <v>2024</v>
      </c>
      <c r="I4" s="55" t="s">
        <v>6</v>
      </c>
      <c r="J4" s="17" t="s">
        <v>11</v>
      </c>
      <c r="K4" s="16">
        <v>2024</v>
      </c>
      <c r="L4" s="55" t="s">
        <v>9</v>
      </c>
      <c r="M4" s="17"/>
      <c r="N4" s="16"/>
      <c r="O4" s="55" t="s">
        <v>7</v>
      </c>
      <c r="P4" s="17"/>
      <c r="Q4" s="55" t="s">
        <v>8</v>
      </c>
    </row>
    <row r="5" spans="2:18">
      <c r="B5" s="55"/>
      <c r="C5" s="55"/>
      <c r="D5" s="56"/>
      <c r="E5" s="55"/>
      <c r="F5" s="55"/>
      <c r="G5" s="55"/>
      <c r="H5" s="16"/>
      <c r="I5" s="55"/>
      <c r="J5" s="17"/>
      <c r="K5" s="16"/>
      <c r="L5" s="55"/>
      <c r="M5" s="17" t="s">
        <v>11</v>
      </c>
      <c r="N5" s="16">
        <v>2024</v>
      </c>
      <c r="O5" s="55"/>
      <c r="P5" s="17" t="s">
        <v>11</v>
      </c>
      <c r="Q5" s="55"/>
    </row>
    <row r="6" spans="2:18">
      <c r="B6" s="14">
        <v>1</v>
      </c>
      <c r="C6" s="13">
        <v>2</v>
      </c>
      <c r="D6" s="29">
        <v>3</v>
      </c>
      <c r="E6" s="33">
        <v>4</v>
      </c>
      <c r="F6" s="33">
        <v>5</v>
      </c>
      <c r="G6" s="33">
        <v>6</v>
      </c>
      <c r="H6" s="13"/>
      <c r="I6" s="13">
        <v>7</v>
      </c>
      <c r="J6" s="18"/>
      <c r="K6" s="13"/>
      <c r="L6" s="33">
        <v>8</v>
      </c>
      <c r="M6" s="18"/>
      <c r="N6" s="13"/>
      <c r="O6" s="31">
        <v>9</v>
      </c>
      <c r="P6" s="18"/>
      <c r="Q6" s="13">
        <v>10</v>
      </c>
    </row>
    <row r="7" spans="2:18">
      <c r="B7" s="6">
        <v>1</v>
      </c>
      <c r="C7" s="34" t="s">
        <v>12</v>
      </c>
      <c r="D7" s="35" t="s">
        <v>13</v>
      </c>
      <c r="E7" s="3">
        <v>1916527757.71</v>
      </c>
      <c r="F7" s="4">
        <v>2271447797.1999998</v>
      </c>
      <c r="G7" s="9">
        <f>F7-E7</f>
        <v>354920039.48999977</v>
      </c>
      <c r="H7" s="12">
        <v>1025121437.25</v>
      </c>
      <c r="I7" s="12">
        <v>2168267096.2399998</v>
      </c>
      <c r="J7" s="20">
        <f>I7-H7</f>
        <v>1143145658.9899998</v>
      </c>
      <c r="K7" s="12">
        <v>891406320.46000004</v>
      </c>
      <c r="L7" s="4">
        <v>103180700.95999999</v>
      </c>
      <c r="M7" s="20">
        <f>L7-K7</f>
        <v>-788225619.5</v>
      </c>
      <c r="N7" s="12">
        <v>0</v>
      </c>
      <c r="O7" s="12">
        <v>0</v>
      </c>
      <c r="P7" s="20">
        <f>O7-N7</f>
        <v>0</v>
      </c>
      <c r="Q7" s="11">
        <v>0</v>
      </c>
      <c r="R7" s="1">
        <f>G7-(J7+M7+P7)</f>
        <v>0</v>
      </c>
    </row>
    <row r="8" spans="2:18">
      <c r="B8" s="6">
        <v>2</v>
      </c>
      <c r="C8" s="34" t="s">
        <v>79</v>
      </c>
      <c r="D8" s="35" t="s">
        <v>80</v>
      </c>
      <c r="E8" s="12">
        <v>816042472.77999997</v>
      </c>
      <c r="F8" s="12">
        <v>1089091590.5899999</v>
      </c>
      <c r="G8" s="9">
        <f>F8-E8</f>
        <v>273049117.80999994</v>
      </c>
      <c r="H8" s="12">
        <v>807503114.88999999</v>
      </c>
      <c r="I8" s="12">
        <v>1079714871.21</v>
      </c>
      <c r="J8" s="20">
        <f>I8-H8</f>
        <v>272211756.32000005</v>
      </c>
      <c r="K8" s="12">
        <v>8539357.8900000006</v>
      </c>
      <c r="L8" s="4">
        <v>9376719.3800000008</v>
      </c>
      <c r="M8" s="20">
        <f>L8-K8</f>
        <v>837361.49000000022</v>
      </c>
      <c r="N8" s="12">
        <v>0</v>
      </c>
      <c r="O8" s="12">
        <v>0</v>
      </c>
      <c r="P8" s="20">
        <f>O8-N8</f>
        <v>0</v>
      </c>
      <c r="Q8" s="11">
        <v>0</v>
      </c>
      <c r="R8" s="1">
        <f>G8-(J8+M8+P8)</f>
        <v>0</v>
      </c>
    </row>
    <row r="9" spans="2:18">
      <c r="B9" s="6">
        <v>4</v>
      </c>
      <c r="C9" s="34" t="s">
        <v>52</v>
      </c>
      <c r="D9" s="35" t="s">
        <v>53</v>
      </c>
      <c r="E9" s="3">
        <v>96000000.010000005</v>
      </c>
      <c r="F9" s="11">
        <v>260830854.44</v>
      </c>
      <c r="G9" s="12">
        <f>F9-E9</f>
        <v>164830854.43000001</v>
      </c>
      <c r="H9" s="12">
        <v>0</v>
      </c>
      <c r="I9" s="12">
        <v>0</v>
      </c>
      <c r="J9" s="20">
        <f>I9-H9</f>
        <v>0</v>
      </c>
      <c r="K9" s="3">
        <v>96000000.010000005</v>
      </c>
      <c r="L9" s="4">
        <v>260830854.44</v>
      </c>
      <c r="M9" s="20">
        <f>L9-K9</f>
        <v>164830854.43000001</v>
      </c>
      <c r="N9" s="12">
        <v>0</v>
      </c>
      <c r="O9" s="12">
        <v>0</v>
      </c>
      <c r="P9" s="20">
        <f>O9-N9</f>
        <v>0</v>
      </c>
      <c r="Q9" s="11"/>
      <c r="R9" s="1">
        <f>G9-(J9+M9+P9)</f>
        <v>0</v>
      </c>
    </row>
    <row r="10" spans="2:18">
      <c r="B10" s="6">
        <v>3</v>
      </c>
      <c r="C10" s="34" t="s">
        <v>33</v>
      </c>
      <c r="D10" s="35" t="s">
        <v>34</v>
      </c>
      <c r="E10" s="12">
        <v>38902083.619999997</v>
      </c>
      <c r="F10" s="11">
        <v>147598053.24000001</v>
      </c>
      <c r="G10" s="12">
        <f>F10-E10</f>
        <v>108695969.62</v>
      </c>
      <c r="H10" s="12">
        <v>0</v>
      </c>
      <c r="I10" s="12">
        <v>0</v>
      </c>
      <c r="J10" s="20">
        <f>I10-H10</f>
        <v>0</v>
      </c>
      <c r="K10" s="12">
        <v>33985917.030000001</v>
      </c>
      <c r="L10" s="11">
        <v>142681886.65000001</v>
      </c>
      <c r="M10" s="20">
        <f>L10-K10</f>
        <v>108695969.62</v>
      </c>
      <c r="N10" s="12">
        <v>4916166.59</v>
      </c>
      <c r="O10" s="12">
        <v>4916166.59</v>
      </c>
      <c r="P10" s="20">
        <f>O10-N10</f>
        <v>0</v>
      </c>
      <c r="Q10" s="11"/>
      <c r="R10" s="1">
        <f>G10-(J10+M10+P10)</f>
        <v>0</v>
      </c>
    </row>
    <row r="11" spans="2:18">
      <c r="B11" s="6">
        <v>5</v>
      </c>
      <c r="C11" s="34" t="s">
        <v>90</v>
      </c>
      <c r="D11" s="35" t="s">
        <v>91</v>
      </c>
      <c r="E11" s="3">
        <v>0</v>
      </c>
      <c r="F11" s="11">
        <v>98224702</v>
      </c>
      <c r="G11" s="12">
        <f>F11-E11</f>
        <v>98224702</v>
      </c>
      <c r="H11" s="12">
        <v>0</v>
      </c>
      <c r="I11" s="12">
        <v>71415206.840000004</v>
      </c>
      <c r="J11" s="20">
        <f>I11-H11</f>
        <v>71415206.840000004</v>
      </c>
      <c r="K11" s="12">
        <v>0</v>
      </c>
      <c r="L11" s="4">
        <v>26809495.16</v>
      </c>
      <c r="M11" s="20">
        <f>L11-K11</f>
        <v>26809495.16</v>
      </c>
      <c r="N11" s="12">
        <v>0</v>
      </c>
      <c r="O11" s="12">
        <v>0</v>
      </c>
      <c r="P11" s="20">
        <f>O11-N11</f>
        <v>0</v>
      </c>
      <c r="Q11" s="11"/>
      <c r="R11" s="1">
        <f>G11-(J11+M11+P11)</f>
        <v>0</v>
      </c>
    </row>
    <row r="12" spans="2:18">
      <c r="B12" s="6">
        <v>6</v>
      </c>
      <c r="C12" s="34" t="s">
        <v>18</v>
      </c>
      <c r="D12" s="35" t="s">
        <v>19</v>
      </c>
      <c r="E12" s="3">
        <v>132535578.31999999</v>
      </c>
      <c r="F12" s="11">
        <v>227750687.13999999</v>
      </c>
      <c r="G12" s="12">
        <f>F12-E12</f>
        <v>95215108.819999993</v>
      </c>
      <c r="H12" s="12">
        <v>0</v>
      </c>
      <c r="I12" s="12">
        <v>0</v>
      </c>
      <c r="J12" s="20">
        <f>I12-H12</f>
        <v>0</v>
      </c>
      <c r="K12" s="3">
        <v>132535578.31999999</v>
      </c>
      <c r="L12" s="4">
        <v>48175070</v>
      </c>
      <c r="M12" s="20">
        <f>L12-K12</f>
        <v>-84360508.319999993</v>
      </c>
      <c r="N12" s="3">
        <v>0</v>
      </c>
      <c r="O12" s="12">
        <v>179575617.13999999</v>
      </c>
      <c r="P12" s="20">
        <f>O12-N12</f>
        <v>179575617.13999999</v>
      </c>
      <c r="Q12" s="11"/>
      <c r="R12" s="1">
        <f>G12-(J12+M12+P12)</f>
        <v>0</v>
      </c>
    </row>
    <row r="13" spans="2:18">
      <c r="B13" s="6">
        <v>7</v>
      </c>
      <c r="C13" s="34" t="s">
        <v>74</v>
      </c>
      <c r="D13" s="35" t="s">
        <v>75</v>
      </c>
      <c r="E13" s="3">
        <v>121044605.77</v>
      </c>
      <c r="F13" s="11">
        <v>214652047.81999999</v>
      </c>
      <c r="G13" s="12">
        <f>F13-E13</f>
        <v>93607442.049999997</v>
      </c>
      <c r="H13" s="12">
        <v>0</v>
      </c>
      <c r="I13" s="12">
        <v>0</v>
      </c>
      <c r="J13" s="20">
        <f>I13-H13</f>
        <v>0</v>
      </c>
      <c r="K13" s="3">
        <v>121044605.77</v>
      </c>
      <c r="L13" s="4">
        <v>214652047.81999999</v>
      </c>
      <c r="M13" s="20">
        <f>L13-K13</f>
        <v>93607442.049999997</v>
      </c>
      <c r="N13" s="12">
        <v>0</v>
      </c>
      <c r="O13" s="12">
        <v>0</v>
      </c>
      <c r="P13" s="20">
        <f>O13-N13</f>
        <v>0</v>
      </c>
      <c r="Q13" s="11"/>
      <c r="R13" s="1">
        <f>G13-(J13+M13+P13)</f>
        <v>0</v>
      </c>
    </row>
    <row r="14" spans="2:18">
      <c r="B14" s="6">
        <v>8</v>
      </c>
      <c r="C14" s="34" t="s">
        <v>16</v>
      </c>
      <c r="D14" s="35" t="s">
        <v>17</v>
      </c>
      <c r="E14" s="12">
        <v>1342182916.24</v>
      </c>
      <c r="F14" s="11">
        <v>1416195648.1300001</v>
      </c>
      <c r="G14" s="12">
        <f>F14-E14</f>
        <v>74012731.890000105</v>
      </c>
      <c r="H14" s="12">
        <v>0</v>
      </c>
      <c r="I14" s="12">
        <v>0</v>
      </c>
      <c r="J14" s="20">
        <f>I14-H14</f>
        <v>0</v>
      </c>
      <c r="K14" s="12">
        <v>1342182916.24</v>
      </c>
      <c r="L14" s="4">
        <v>1416195648.1300001</v>
      </c>
      <c r="M14" s="20">
        <f>L14-K14</f>
        <v>74012731.890000105</v>
      </c>
      <c r="N14" s="12">
        <v>0</v>
      </c>
      <c r="O14" s="12">
        <v>0</v>
      </c>
      <c r="P14" s="20">
        <f>O14-N14</f>
        <v>0</v>
      </c>
      <c r="Q14" s="11"/>
      <c r="R14" s="1">
        <f>G14-(J14+M14+P14)</f>
        <v>0</v>
      </c>
    </row>
    <row r="15" spans="2:18">
      <c r="B15" s="6">
        <v>21</v>
      </c>
      <c r="C15" s="34" t="s">
        <v>37</v>
      </c>
      <c r="D15" s="35" t="s">
        <v>38</v>
      </c>
      <c r="E15" s="3">
        <v>279420539.86000001</v>
      </c>
      <c r="F15" s="4">
        <v>340838168.28000003</v>
      </c>
      <c r="G15" s="9">
        <f>F15-E15</f>
        <v>61417628.420000017</v>
      </c>
      <c r="H15" s="12">
        <v>0</v>
      </c>
      <c r="I15" s="12">
        <v>0</v>
      </c>
      <c r="J15" s="20">
        <f>I15-H15</f>
        <v>0</v>
      </c>
      <c r="K15" s="4">
        <v>2522942.56</v>
      </c>
      <c r="L15" s="4">
        <v>2522942.56</v>
      </c>
      <c r="M15" s="20">
        <f>L15-K15</f>
        <v>0</v>
      </c>
      <c r="N15" s="12">
        <v>276897597.30000001</v>
      </c>
      <c r="O15" s="12">
        <v>338315225.72000003</v>
      </c>
      <c r="P15" s="20">
        <f>O15-N15</f>
        <v>61417628.420000017</v>
      </c>
      <c r="Q15" s="11"/>
      <c r="R15" s="1">
        <f>G15-(J15+M15+P15)</f>
        <v>0</v>
      </c>
    </row>
    <row r="16" spans="2:18">
      <c r="B16" s="6">
        <v>9</v>
      </c>
      <c r="C16" s="34" t="s">
        <v>29</v>
      </c>
      <c r="D16" s="35" t="s">
        <v>30</v>
      </c>
      <c r="E16" s="3">
        <v>0</v>
      </c>
      <c r="F16" s="11">
        <v>53664866.789999999</v>
      </c>
      <c r="G16" s="12">
        <f>F16-E16</f>
        <v>53664866.789999999</v>
      </c>
      <c r="H16" s="12">
        <v>0</v>
      </c>
      <c r="I16" s="12">
        <v>0</v>
      </c>
      <c r="J16" s="20">
        <f>I16-H16</f>
        <v>0</v>
      </c>
      <c r="K16" s="3">
        <v>0</v>
      </c>
      <c r="L16" s="4">
        <v>53664866.789999999</v>
      </c>
      <c r="M16" s="20">
        <f>L16-K16</f>
        <v>53664866.789999999</v>
      </c>
      <c r="N16" s="12">
        <v>0</v>
      </c>
      <c r="O16" s="12">
        <v>0</v>
      </c>
      <c r="P16" s="20">
        <f>O16-N16</f>
        <v>0</v>
      </c>
      <c r="Q16" s="11"/>
      <c r="R16" s="1">
        <f>G16-(J16+M16+P16)</f>
        <v>0</v>
      </c>
    </row>
    <row r="17" spans="2:18">
      <c r="B17" s="6">
        <v>10</v>
      </c>
      <c r="C17" s="34" t="s">
        <v>21</v>
      </c>
      <c r="D17" s="35" t="s">
        <v>22</v>
      </c>
      <c r="E17" s="12">
        <v>16821062.75</v>
      </c>
      <c r="F17" s="11">
        <v>69325877.019999996</v>
      </c>
      <c r="G17" s="12">
        <f>F17-E17</f>
        <v>52504814.269999996</v>
      </c>
      <c r="H17" s="12">
        <v>0</v>
      </c>
      <c r="I17" s="12">
        <v>0</v>
      </c>
      <c r="J17" s="20">
        <f>I17-H17</f>
        <v>0</v>
      </c>
      <c r="K17" s="12">
        <v>16821062.75</v>
      </c>
      <c r="L17" s="4">
        <v>69325877.019999996</v>
      </c>
      <c r="M17" s="20">
        <f>L17-K17</f>
        <v>52504814.269999996</v>
      </c>
      <c r="N17" s="12">
        <v>0</v>
      </c>
      <c r="O17" s="12">
        <v>0</v>
      </c>
      <c r="P17" s="20">
        <f>O17-N17</f>
        <v>0</v>
      </c>
      <c r="Q17" s="11"/>
      <c r="R17" s="1">
        <f>G17-(J17+M17+P17)</f>
        <v>0</v>
      </c>
    </row>
    <row r="18" spans="2:18">
      <c r="B18" s="6">
        <v>11</v>
      </c>
      <c r="C18" s="34" t="s">
        <v>4</v>
      </c>
      <c r="D18" s="35" t="s">
        <v>20</v>
      </c>
      <c r="E18" s="3">
        <v>145864765.90000001</v>
      </c>
      <c r="F18" s="11">
        <v>194084522.24000001</v>
      </c>
      <c r="G18" s="12">
        <f>F18-E18</f>
        <v>48219756.340000004</v>
      </c>
      <c r="H18" s="12">
        <v>0</v>
      </c>
      <c r="I18" s="12">
        <v>0</v>
      </c>
      <c r="J18" s="20">
        <f>I18-H18</f>
        <v>0</v>
      </c>
      <c r="K18" s="3">
        <v>22938288.859999999</v>
      </c>
      <c r="L18" s="4">
        <v>11723775.550000001</v>
      </c>
      <c r="M18" s="20">
        <f>L18-K18</f>
        <v>-11214513.309999999</v>
      </c>
      <c r="N18" s="12">
        <v>122926477.04000001</v>
      </c>
      <c r="O18" s="12">
        <v>182360746.69</v>
      </c>
      <c r="P18" s="20">
        <f>O18-N18</f>
        <v>59434269.649999991</v>
      </c>
      <c r="Q18" s="11"/>
      <c r="R18" s="1">
        <f>G18-(J18+M18+P18)</f>
        <v>0</v>
      </c>
    </row>
    <row r="19" spans="2:18">
      <c r="B19" s="6">
        <v>12</v>
      </c>
      <c r="C19" s="34" t="s">
        <v>89</v>
      </c>
      <c r="D19" s="35" t="s">
        <v>78</v>
      </c>
      <c r="E19" s="3">
        <v>186166573.47</v>
      </c>
      <c r="F19" s="4">
        <v>225941772.81</v>
      </c>
      <c r="G19" s="9">
        <f>F19-E19</f>
        <v>39775199.340000004</v>
      </c>
      <c r="H19" s="12">
        <v>0</v>
      </c>
      <c r="I19" s="12">
        <v>0</v>
      </c>
      <c r="J19" s="20">
        <f>I19-H19</f>
        <v>0</v>
      </c>
      <c r="K19" s="3">
        <v>186166573.47</v>
      </c>
      <c r="L19" s="4">
        <v>225941772.81</v>
      </c>
      <c r="M19" s="20">
        <f>L19-K19</f>
        <v>39775199.340000004</v>
      </c>
      <c r="N19" s="12">
        <v>0</v>
      </c>
      <c r="O19" s="12">
        <v>0</v>
      </c>
      <c r="P19" s="20">
        <f>O19-N19</f>
        <v>0</v>
      </c>
      <c r="Q19" s="11"/>
      <c r="R19" s="1">
        <f>G19-(J19+M19+P19)</f>
        <v>0</v>
      </c>
    </row>
    <row r="20" spans="2:18">
      <c r="B20" s="6">
        <v>14</v>
      </c>
      <c r="C20" s="34" t="s">
        <v>35</v>
      </c>
      <c r="D20" s="35" t="s">
        <v>36</v>
      </c>
      <c r="E20" s="3">
        <v>52111540.420000002</v>
      </c>
      <c r="F20" s="11">
        <v>90404724.239999995</v>
      </c>
      <c r="G20" s="12">
        <f>F20-E20</f>
        <v>38293183.819999993</v>
      </c>
      <c r="H20" s="12">
        <v>0</v>
      </c>
      <c r="I20" s="12">
        <v>0</v>
      </c>
      <c r="J20" s="20">
        <f>I20-H20</f>
        <v>0</v>
      </c>
      <c r="K20" s="3">
        <v>52111540.420000002</v>
      </c>
      <c r="L20" s="4">
        <v>90404724.239999995</v>
      </c>
      <c r="M20" s="20">
        <f>L20-K20</f>
        <v>38293183.819999993</v>
      </c>
      <c r="N20" s="12">
        <v>0</v>
      </c>
      <c r="O20" s="12">
        <v>0</v>
      </c>
      <c r="P20" s="20">
        <f>O20-N20</f>
        <v>0</v>
      </c>
      <c r="Q20" s="11"/>
      <c r="R20" s="1">
        <f>G20-(J20+M20+P20)</f>
        <v>0</v>
      </c>
    </row>
    <row r="21" spans="2:18">
      <c r="B21" s="6">
        <v>13</v>
      </c>
      <c r="C21" s="34" t="s">
        <v>66</v>
      </c>
      <c r="D21" s="35" t="s">
        <v>67</v>
      </c>
      <c r="E21" s="3">
        <v>32162201.960000001</v>
      </c>
      <c r="F21" s="11">
        <v>65220894.829999998</v>
      </c>
      <c r="G21" s="12">
        <f>F21-E21</f>
        <v>33058692.869999997</v>
      </c>
      <c r="H21" s="12">
        <v>20136637.98</v>
      </c>
      <c r="I21" s="12">
        <v>19921958.68</v>
      </c>
      <c r="J21" s="20">
        <f>I21-H21</f>
        <v>-214679.30000000075</v>
      </c>
      <c r="K21" s="4">
        <v>12025563.98</v>
      </c>
      <c r="L21" s="4">
        <v>45298936.149999999</v>
      </c>
      <c r="M21" s="20">
        <f>L21-K21</f>
        <v>33273372.169999998</v>
      </c>
      <c r="N21" s="12">
        <v>0</v>
      </c>
      <c r="O21" s="12">
        <v>0</v>
      </c>
      <c r="P21" s="20">
        <f>O21-N21</f>
        <v>0</v>
      </c>
      <c r="Q21" s="11"/>
      <c r="R21" s="1">
        <f>G21-(J21+M21+P21)</f>
        <v>0</v>
      </c>
    </row>
    <row r="22" spans="2:18">
      <c r="B22" s="6">
        <v>15</v>
      </c>
      <c r="C22" s="34" t="s">
        <v>64</v>
      </c>
      <c r="D22" s="35" t="s">
        <v>65</v>
      </c>
      <c r="E22" s="3">
        <v>14248652.91</v>
      </c>
      <c r="F22" s="11">
        <v>46956305.030000001</v>
      </c>
      <c r="G22" s="12">
        <f>F22-E22</f>
        <v>32707652.120000001</v>
      </c>
      <c r="H22" s="12">
        <v>0</v>
      </c>
      <c r="I22" s="12">
        <v>0</v>
      </c>
      <c r="J22" s="20">
        <f>I22-H22</f>
        <v>0</v>
      </c>
      <c r="K22" s="3">
        <v>14248652.91</v>
      </c>
      <c r="L22" s="4">
        <v>46956305.030000001</v>
      </c>
      <c r="M22" s="20">
        <f>L22-K22</f>
        <v>32707652.120000001</v>
      </c>
      <c r="N22" s="12">
        <v>0</v>
      </c>
      <c r="O22" s="12">
        <v>0</v>
      </c>
      <c r="P22" s="20">
        <f>O22-N22</f>
        <v>0</v>
      </c>
      <c r="Q22" s="11"/>
      <c r="R22" s="1">
        <f>G22-(J22+M22+P22)</f>
        <v>0</v>
      </c>
    </row>
    <row r="23" spans="2:18">
      <c r="B23" s="6">
        <v>16</v>
      </c>
      <c r="C23" s="34" t="s">
        <v>14</v>
      </c>
      <c r="D23" s="35" t="s">
        <v>15</v>
      </c>
      <c r="E23" s="3">
        <v>2223701.02</v>
      </c>
      <c r="F23" s="11">
        <v>33325613.949999999</v>
      </c>
      <c r="G23" s="12">
        <f>F23-E23</f>
        <v>31101912.93</v>
      </c>
      <c r="H23" s="12">
        <v>0</v>
      </c>
      <c r="I23" s="12">
        <v>0</v>
      </c>
      <c r="J23" s="20">
        <f>I23-H23</f>
        <v>0</v>
      </c>
      <c r="K23" s="3">
        <v>2223701.02</v>
      </c>
      <c r="L23" s="4">
        <v>33325613.949999999</v>
      </c>
      <c r="M23" s="20">
        <f>L23-K23</f>
        <v>31101912.93</v>
      </c>
      <c r="N23" s="12">
        <v>0</v>
      </c>
      <c r="O23" s="12">
        <v>0</v>
      </c>
      <c r="P23" s="20">
        <f>O23-N23</f>
        <v>0</v>
      </c>
      <c r="Q23" s="11"/>
      <c r="R23" s="1">
        <f>G23-(J23+M23+P23)</f>
        <v>0</v>
      </c>
    </row>
    <row r="24" spans="2:18">
      <c r="B24" s="6">
        <v>17</v>
      </c>
      <c r="C24" s="34" t="s">
        <v>25</v>
      </c>
      <c r="D24" s="35" t="s">
        <v>26</v>
      </c>
      <c r="E24" s="3">
        <v>54417364.469999999</v>
      </c>
      <c r="F24" s="11">
        <v>81939709.670000002</v>
      </c>
      <c r="G24" s="12">
        <f>F24-E24</f>
        <v>27522345.200000003</v>
      </c>
      <c r="H24" s="12">
        <v>0</v>
      </c>
      <c r="I24" s="12">
        <v>0</v>
      </c>
      <c r="J24" s="20">
        <f>I24-H24</f>
        <v>0</v>
      </c>
      <c r="K24" s="3">
        <v>54417364.469999999</v>
      </c>
      <c r="L24" s="4">
        <v>81939709.670000002</v>
      </c>
      <c r="M24" s="20">
        <f>L24-K24</f>
        <v>27522345.200000003</v>
      </c>
      <c r="N24" s="12">
        <v>0</v>
      </c>
      <c r="O24" s="12">
        <v>0</v>
      </c>
      <c r="P24" s="20">
        <f>O24-N24</f>
        <v>0</v>
      </c>
      <c r="Q24" s="11"/>
      <c r="R24" s="1">
        <f>G24-(J24+M24+P24)</f>
        <v>0</v>
      </c>
    </row>
    <row r="25" spans="2:18">
      <c r="B25" s="6">
        <v>18</v>
      </c>
      <c r="C25" s="34" t="s">
        <v>23</v>
      </c>
      <c r="D25" s="35" t="s">
        <v>24</v>
      </c>
      <c r="E25" s="3">
        <v>0</v>
      </c>
      <c r="F25" s="11">
        <v>25703810.120000001</v>
      </c>
      <c r="G25" s="12">
        <f>F25-E25</f>
        <v>25703810.120000001</v>
      </c>
      <c r="H25" s="12">
        <v>0</v>
      </c>
      <c r="I25" s="12">
        <v>11821380.859999999</v>
      </c>
      <c r="J25" s="20">
        <f>I25-H25</f>
        <v>11821380.859999999</v>
      </c>
      <c r="K25" s="3">
        <v>0</v>
      </c>
      <c r="L25" s="4">
        <v>13882429.26</v>
      </c>
      <c r="M25" s="20">
        <f>L25-K25</f>
        <v>13882429.26</v>
      </c>
      <c r="N25" s="12">
        <v>0</v>
      </c>
      <c r="O25" s="12">
        <v>0</v>
      </c>
      <c r="P25" s="20">
        <f>O25-N25</f>
        <v>0</v>
      </c>
      <c r="Q25" s="11"/>
      <c r="R25" s="1">
        <f>G25-(J25+M25+P25)</f>
        <v>0</v>
      </c>
    </row>
    <row r="26" spans="2:18">
      <c r="B26" s="6">
        <v>19</v>
      </c>
      <c r="C26" s="34" t="s">
        <v>31</v>
      </c>
      <c r="D26" s="35" t="s">
        <v>32</v>
      </c>
      <c r="E26" s="3">
        <v>25088082.440000001</v>
      </c>
      <c r="F26" s="11">
        <v>50256246.469999999</v>
      </c>
      <c r="G26" s="12">
        <f>F26-E26</f>
        <v>25168164.029999997</v>
      </c>
      <c r="H26" s="12">
        <v>11482103.4</v>
      </c>
      <c r="I26" s="12">
        <v>10334399.59</v>
      </c>
      <c r="J26" s="20">
        <f>I26-H26</f>
        <v>-1147703.8100000005</v>
      </c>
      <c r="K26" s="12">
        <v>13605979.039999999</v>
      </c>
      <c r="L26" s="4">
        <v>39921846.880000003</v>
      </c>
      <c r="M26" s="20">
        <f>L26-K26</f>
        <v>26315867.840000004</v>
      </c>
      <c r="N26" s="12">
        <v>0</v>
      </c>
      <c r="O26" s="12">
        <v>0</v>
      </c>
      <c r="P26" s="20">
        <f>O26-N26</f>
        <v>0</v>
      </c>
      <c r="Q26" s="11"/>
      <c r="R26" s="1">
        <f>G26-(J26+M26+P26)</f>
        <v>0</v>
      </c>
    </row>
    <row r="27" spans="2:18">
      <c r="B27" s="6">
        <v>20</v>
      </c>
      <c r="C27" s="34" t="s">
        <v>48</v>
      </c>
      <c r="D27" s="35" t="s">
        <v>49</v>
      </c>
      <c r="E27" s="3">
        <v>82076891.439999998</v>
      </c>
      <c r="F27" s="4">
        <v>103176881.89</v>
      </c>
      <c r="G27" s="9">
        <f>F27-E27</f>
        <v>21099990.450000003</v>
      </c>
      <c r="H27" s="12">
        <v>62925105.75</v>
      </c>
      <c r="I27" s="12">
        <v>62543590.090000004</v>
      </c>
      <c r="J27" s="20">
        <f>I27-H27</f>
        <v>-381515.65999999642</v>
      </c>
      <c r="K27" s="3">
        <v>19151785.690000001</v>
      </c>
      <c r="L27" s="4">
        <v>40633291.799999997</v>
      </c>
      <c r="M27" s="20">
        <f>L27-K27</f>
        <v>21481506.109999996</v>
      </c>
      <c r="N27" s="12">
        <v>0</v>
      </c>
      <c r="O27" s="12">
        <v>0</v>
      </c>
      <c r="P27" s="20">
        <f>O27-N27</f>
        <v>0</v>
      </c>
      <c r="Q27" s="11"/>
      <c r="R27" s="1">
        <f>G27-(J27+M27+P27)</f>
        <v>0</v>
      </c>
    </row>
    <row r="28" spans="2:18">
      <c r="B28" s="6">
        <v>22</v>
      </c>
      <c r="C28" s="34" t="s">
        <v>39</v>
      </c>
      <c r="D28" s="35" t="s">
        <v>40</v>
      </c>
      <c r="E28" s="3">
        <v>15808103.43</v>
      </c>
      <c r="F28" s="4">
        <v>35410112.93</v>
      </c>
      <c r="G28" s="9">
        <f>F28-E28</f>
        <v>19602009.5</v>
      </c>
      <c r="H28" s="12">
        <v>0</v>
      </c>
      <c r="I28" s="12">
        <v>0</v>
      </c>
      <c r="J28" s="20">
        <f>I28-H28</f>
        <v>0</v>
      </c>
      <c r="K28" s="3">
        <v>15808103.43</v>
      </c>
      <c r="L28" s="4">
        <v>35410112.93</v>
      </c>
      <c r="M28" s="20">
        <f>L28-K28</f>
        <v>19602009.5</v>
      </c>
      <c r="N28" s="12">
        <v>0</v>
      </c>
      <c r="O28" s="12">
        <v>0</v>
      </c>
      <c r="P28" s="20">
        <f>O28-N28</f>
        <v>0</v>
      </c>
      <c r="Q28" s="11"/>
      <c r="R28" s="1">
        <f>G28-(J28+M28+P28)</f>
        <v>0</v>
      </c>
    </row>
    <row r="29" spans="2:18">
      <c r="B29" s="6">
        <v>23</v>
      </c>
      <c r="C29" s="34" t="s">
        <v>92</v>
      </c>
      <c r="D29" s="35" t="s">
        <v>45</v>
      </c>
      <c r="E29" s="3">
        <v>19284222.82</v>
      </c>
      <c r="F29" s="4">
        <v>37787821.25</v>
      </c>
      <c r="G29" s="9">
        <f>F29-E29</f>
        <v>18503598.43</v>
      </c>
      <c r="H29" s="12">
        <v>0</v>
      </c>
      <c r="I29" s="12">
        <v>0</v>
      </c>
      <c r="J29" s="20">
        <f>I29-H29</f>
        <v>0</v>
      </c>
      <c r="K29" s="3">
        <v>19284222.82</v>
      </c>
      <c r="L29" s="4">
        <v>37787821.25</v>
      </c>
      <c r="M29" s="20">
        <f>L29-K29</f>
        <v>18503598.43</v>
      </c>
      <c r="N29" s="12">
        <v>0</v>
      </c>
      <c r="O29" s="12">
        <v>0</v>
      </c>
      <c r="P29" s="20">
        <f>O29-N29</f>
        <v>0</v>
      </c>
      <c r="Q29" s="11"/>
      <c r="R29" s="1">
        <f>G29-(J29+M29+P29)</f>
        <v>0</v>
      </c>
    </row>
    <row r="30" spans="2:18">
      <c r="B30" s="6">
        <v>24</v>
      </c>
      <c r="C30" s="34" t="s">
        <v>93</v>
      </c>
      <c r="D30" s="35" t="s">
        <v>94</v>
      </c>
      <c r="E30" s="3">
        <v>345286484.56</v>
      </c>
      <c r="F30" s="4">
        <v>363779411.17000002</v>
      </c>
      <c r="G30" s="9">
        <f>F30-E30</f>
        <v>18492926.610000014</v>
      </c>
      <c r="H30" s="12">
        <v>319082091.07999998</v>
      </c>
      <c r="I30" s="12">
        <v>229140829.25</v>
      </c>
      <c r="J30" s="20">
        <f>I30-H30</f>
        <v>-89941261.829999983</v>
      </c>
      <c r="K30" s="12">
        <v>26204393.48</v>
      </c>
      <c r="L30" s="4">
        <v>134638581.91999999</v>
      </c>
      <c r="M30" s="20">
        <f>L30-K30</f>
        <v>108434188.43999998</v>
      </c>
      <c r="N30" s="12">
        <v>0</v>
      </c>
      <c r="O30" s="12">
        <v>0</v>
      </c>
      <c r="P30" s="20">
        <f>O30-N30</f>
        <v>0</v>
      </c>
      <c r="Q30" s="11"/>
      <c r="R30" s="1">
        <f>G30-(J30+M30+P30)</f>
        <v>0</v>
      </c>
    </row>
    <row r="31" spans="2:18">
      <c r="B31" s="6">
        <v>25</v>
      </c>
      <c r="C31" s="34" t="s">
        <v>85</v>
      </c>
      <c r="D31" s="35" t="s">
        <v>86</v>
      </c>
      <c r="E31" s="3">
        <v>0</v>
      </c>
      <c r="F31" s="4">
        <v>17674970.98</v>
      </c>
      <c r="G31" s="9">
        <f>F31-E31</f>
        <v>17674970.98</v>
      </c>
      <c r="H31" s="12">
        <v>0</v>
      </c>
      <c r="I31" s="12">
        <v>0</v>
      </c>
      <c r="J31" s="20">
        <f>I31-H31</f>
        <v>0</v>
      </c>
      <c r="K31" s="3">
        <v>0</v>
      </c>
      <c r="L31" s="4">
        <v>17674970.98</v>
      </c>
      <c r="M31" s="20">
        <f>L31-K31</f>
        <v>17674970.98</v>
      </c>
      <c r="N31" s="12">
        <v>0</v>
      </c>
      <c r="O31" s="12">
        <v>0</v>
      </c>
      <c r="P31" s="20">
        <f>O31-N31</f>
        <v>0</v>
      </c>
      <c r="Q31" s="11"/>
      <c r="R31" s="1">
        <f>G31-(J31+M31+P31)</f>
        <v>0</v>
      </c>
    </row>
    <row r="32" spans="2:18">
      <c r="B32" s="6">
        <v>26</v>
      </c>
      <c r="C32" s="34" t="s">
        <v>50</v>
      </c>
      <c r="D32" s="35" t="s">
        <v>51</v>
      </c>
      <c r="E32" s="3">
        <v>22379604.280000001</v>
      </c>
      <c r="F32" s="4">
        <v>39443376.200000003</v>
      </c>
      <c r="G32" s="9">
        <f>F32-E32</f>
        <v>17063771.920000002</v>
      </c>
      <c r="H32" s="12">
        <v>0</v>
      </c>
      <c r="I32" s="12">
        <v>0</v>
      </c>
      <c r="J32" s="20">
        <f>I32-H32</f>
        <v>0</v>
      </c>
      <c r="K32" s="3">
        <v>22379604.280000001</v>
      </c>
      <c r="L32" s="4">
        <v>39443376.200000003</v>
      </c>
      <c r="M32" s="20">
        <f>L32-K32</f>
        <v>17063771.920000002</v>
      </c>
      <c r="N32" s="12">
        <v>0</v>
      </c>
      <c r="O32" s="12">
        <v>0</v>
      </c>
      <c r="P32" s="20">
        <f>O32-N32</f>
        <v>0</v>
      </c>
      <c r="Q32" s="11"/>
      <c r="R32" s="1">
        <f>G32-(J32+M32+P32)</f>
        <v>0</v>
      </c>
    </row>
    <row r="33" spans="2:19">
      <c r="B33" s="6">
        <v>27</v>
      </c>
      <c r="C33" s="34" t="s">
        <v>72</v>
      </c>
      <c r="D33" s="35" t="s">
        <v>73</v>
      </c>
      <c r="E33" s="3">
        <v>0</v>
      </c>
      <c r="F33" s="4">
        <v>16833020.050000001</v>
      </c>
      <c r="G33" s="9">
        <f>F33-E33</f>
        <v>16833020.050000001</v>
      </c>
      <c r="H33" s="12">
        <v>0</v>
      </c>
      <c r="I33" s="12">
        <v>0</v>
      </c>
      <c r="J33" s="20">
        <f>I33-H33</f>
        <v>0</v>
      </c>
      <c r="K33" s="3">
        <v>0</v>
      </c>
      <c r="L33" s="4">
        <v>16833020.050000001</v>
      </c>
      <c r="M33" s="20">
        <f>L33-K33</f>
        <v>16833020.050000001</v>
      </c>
      <c r="N33" s="12">
        <v>0</v>
      </c>
      <c r="O33" s="12">
        <v>0</v>
      </c>
      <c r="P33" s="20">
        <f>O33-N33</f>
        <v>0</v>
      </c>
      <c r="Q33" s="11"/>
      <c r="R33" s="1">
        <f>G33-(J33+M33+P33)</f>
        <v>0</v>
      </c>
    </row>
    <row r="34" spans="2:19">
      <c r="B34" s="6">
        <v>28</v>
      </c>
      <c r="C34" s="34" t="s">
        <v>27</v>
      </c>
      <c r="D34" s="35" t="s">
        <v>28</v>
      </c>
      <c r="E34" s="3">
        <v>535000000</v>
      </c>
      <c r="F34" s="4">
        <v>550916890.41999996</v>
      </c>
      <c r="G34" s="9">
        <f>F34-E34</f>
        <v>15916890.419999957</v>
      </c>
      <c r="H34" s="12">
        <v>512320572.30000001</v>
      </c>
      <c r="I34" s="12">
        <v>535903812.73000002</v>
      </c>
      <c r="J34" s="20">
        <f>I34-H34</f>
        <v>23583240.430000007</v>
      </c>
      <c r="K34" s="3">
        <v>22679427.699999999</v>
      </c>
      <c r="L34" s="4">
        <v>15013077.689999999</v>
      </c>
      <c r="M34" s="20">
        <f>L34-K34</f>
        <v>-7666350.0099999998</v>
      </c>
      <c r="N34" s="12">
        <v>0</v>
      </c>
      <c r="O34" s="12">
        <v>0</v>
      </c>
      <c r="P34" s="20">
        <f>O34-N34</f>
        <v>0</v>
      </c>
      <c r="Q34" s="11"/>
      <c r="R34" s="1">
        <f>G34-(J34+M34+P34)</f>
        <v>-5.029141902923584E-8</v>
      </c>
    </row>
    <row r="35" spans="2:19">
      <c r="B35" s="6">
        <v>29</v>
      </c>
      <c r="C35" s="34" t="s">
        <v>70</v>
      </c>
      <c r="D35" s="35" t="s">
        <v>71</v>
      </c>
      <c r="E35" s="3">
        <v>0</v>
      </c>
      <c r="F35" s="4">
        <v>14700000</v>
      </c>
      <c r="G35" s="9">
        <f>F35-E35</f>
        <v>14700000</v>
      </c>
      <c r="H35" s="12">
        <v>0</v>
      </c>
      <c r="I35" s="12">
        <v>0</v>
      </c>
      <c r="J35" s="20">
        <f>I35-H35</f>
        <v>0</v>
      </c>
      <c r="K35" s="3">
        <v>0</v>
      </c>
      <c r="L35" s="4">
        <v>14700000</v>
      </c>
      <c r="M35" s="20">
        <f>L35-K35</f>
        <v>14700000</v>
      </c>
      <c r="N35" s="12">
        <v>0</v>
      </c>
      <c r="O35" s="12">
        <v>0</v>
      </c>
      <c r="P35" s="20">
        <f>O35-N35</f>
        <v>0</v>
      </c>
      <c r="Q35" s="11"/>
      <c r="R35" s="1">
        <f>G35-(J35+M35+P35)</f>
        <v>0</v>
      </c>
    </row>
    <row r="36" spans="2:19">
      <c r="B36" s="6">
        <v>30</v>
      </c>
      <c r="C36" s="34" t="s">
        <v>108</v>
      </c>
      <c r="D36" s="35" t="s">
        <v>107</v>
      </c>
      <c r="E36" s="3">
        <v>5604.49</v>
      </c>
      <c r="F36" s="4">
        <v>14432439.07</v>
      </c>
      <c r="G36" s="9">
        <f>F36-E36</f>
        <v>14426834.58</v>
      </c>
      <c r="H36" s="12">
        <v>0</v>
      </c>
      <c r="I36" s="12">
        <v>0</v>
      </c>
      <c r="J36" s="20">
        <f>I36-H36</f>
        <v>0</v>
      </c>
      <c r="K36" s="12">
        <v>5604.49</v>
      </c>
      <c r="L36" s="12">
        <v>14432439.07</v>
      </c>
      <c r="M36" s="19">
        <f>L36-K36</f>
        <v>14426834.58</v>
      </c>
      <c r="N36" s="12">
        <v>0</v>
      </c>
      <c r="O36" s="12">
        <v>0</v>
      </c>
      <c r="P36" s="20">
        <f>O36-N36</f>
        <v>0</v>
      </c>
      <c r="Q36" s="11"/>
      <c r="R36" s="1">
        <f>G36-(J36+M36+P36)</f>
        <v>0</v>
      </c>
    </row>
    <row r="37" spans="2:19">
      <c r="B37" s="6">
        <v>31</v>
      </c>
      <c r="C37" s="34" t="s">
        <v>62</v>
      </c>
      <c r="D37" s="35" t="s">
        <v>63</v>
      </c>
      <c r="E37" s="3">
        <v>31252914.449999999</v>
      </c>
      <c r="F37" s="4">
        <v>43955000.109999999</v>
      </c>
      <c r="G37" s="9">
        <f>F37-E37</f>
        <v>12702085.66</v>
      </c>
      <c r="H37" s="12">
        <v>0</v>
      </c>
      <c r="I37" s="12">
        <v>43955000.109999999</v>
      </c>
      <c r="J37" s="20">
        <f>I37-H37</f>
        <v>43955000.109999999</v>
      </c>
      <c r="K37" s="3">
        <v>31252914.449999999</v>
      </c>
      <c r="L37" s="4">
        <v>0</v>
      </c>
      <c r="M37" s="20">
        <f>L37-K37</f>
        <v>-31252914.449999999</v>
      </c>
      <c r="N37" s="12">
        <v>0</v>
      </c>
      <c r="O37" s="12">
        <v>0</v>
      </c>
      <c r="P37" s="20">
        <f>O37-N37</f>
        <v>0</v>
      </c>
      <c r="Q37" s="11"/>
      <c r="R37" s="1">
        <f>G37-(J37+M37+P37)</f>
        <v>0</v>
      </c>
    </row>
    <row r="38" spans="2:19">
      <c r="B38" s="6">
        <v>32</v>
      </c>
      <c r="C38" s="34" t="s">
        <v>46</v>
      </c>
      <c r="D38" s="35" t="s">
        <v>47</v>
      </c>
      <c r="E38" s="3">
        <v>2463666</v>
      </c>
      <c r="F38" s="4">
        <v>14687018.960000001</v>
      </c>
      <c r="G38" s="9">
        <f>F38-E38</f>
        <v>12223352.960000001</v>
      </c>
      <c r="H38" s="12">
        <v>0</v>
      </c>
      <c r="I38" s="12">
        <v>0</v>
      </c>
      <c r="J38" s="20">
        <f>I38-H38</f>
        <v>0</v>
      </c>
      <c r="K38" s="3">
        <v>2463666</v>
      </c>
      <c r="L38" s="4">
        <v>6234287.7300000004</v>
      </c>
      <c r="M38" s="20">
        <f>L38-K38</f>
        <v>3770621.7300000004</v>
      </c>
      <c r="N38" s="12">
        <v>0</v>
      </c>
      <c r="O38" s="12">
        <v>8452731.2300000004</v>
      </c>
      <c r="P38" s="20">
        <f>O38-N38</f>
        <v>8452731.2300000004</v>
      </c>
      <c r="Q38" s="11"/>
      <c r="R38" s="1">
        <f>G38-(J38+M38+P38)</f>
        <v>0</v>
      </c>
    </row>
    <row r="39" spans="2:19">
      <c r="B39" s="6">
        <v>33</v>
      </c>
      <c r="C39" s="34" t="s">
        <v>95</v>
      </c>
      <c r="D39" s="35" t="s">
        <v>96</v>
      </c>
      <c r="E39" s="3">
        <v>0</v>
      </c>
      <c r="F39" s="4">
        <v>12142587.16</v>
      </c>
      <c r="G39" s="9">
        <f>F39-E39</f>
        <v>12142587.16</v>
      </c>
      <c r="H39" s="12">
        <v>0</v>
      </c>
      <c r="I39" s="12">
        <v>0</v>
      </c>
      <c r="J39" s="20">
        <f>I39-H39</f>
        <v>0</v>
      </c>
      <c r="K39" s="3">
        <v>0</v>
      </c>
      <c r="L39" s="4">
        <v>12142587.16</v>
      </c>
      <c r="M39" s="20">
        <f>L39-K39</f>
        <v>12142587.16</v>
      </c>
      <c r="N39" s="12">
        <v>0</v>
      </c>
      <c r="O39" s="12">
        <v>0</v>
      </c>
      <c r="P39" s="20">
        <f>O39-N39</f>
        <v>0</v>
      </c>
      <c r="Q39" s="11"/>
      <c r="R39" s="1">
        <f>G39-(J39+M39+P39+Q39)</f>
        <v>0</v>
      </c>
    </row>
    <row r="40" spans="2:19">
      <c r="B40" s="6">
        <v>34</v>
      </c>
      <c r="C40" s="34" t="s">
        <v>97</v>
      </c>
      <c r="D40" s="35" t="s">
        <v>98</v>
      </c>
      <c r="E40" s="3">
        <v>0</v>
      </c>
      <c r="F40" s="4">
        <v>11469954.66</v>
      </c>
      <c r="G40" s="9">
        <f>F40-E40</f>
        <v>11469954.66</v>
      </c>
      <c r="H40" s="12">
        <v>0</v>
      </c>
      <c r="I40" s="12">
        <v>0</v>
      </c>
      <c r="J40" s="20">
        <f>I40-H40</f>
        <v>0</v>
      </c>
      <c r="K40" s="3">
        <v>0</v>
      </c>
      <c r="L40" s="4">
        <v>11469954.66</v>
      </c>
      <c r="M40" s="20">
        <f>L40-K40</f>
        <v>11469954.66</v>
      </c>
      <c r="N40" s="12">
        <v>0</v>
      </c>
      <c r="O40" s="12">
        <v>0</v>
      </c>
      <c r="P40" s="20">
        <f>O40-N40</f>
        <v>0</v>
      </c>
      <c r="Q40" s="11"/>
      <c r="R40" s="1">
        <f>G40-(J40+M40+P40+Q40)</f>
        <v>0</v>
      </c>
    </row>
    <row r="41" spans="2:19">
      <c r="B41" s="6">
        <v>35</v>
      </c>
      <c r="C41" s="34" t="s">
        <v>99</v>
      </c>
      <c r="D41" s="35" t="s">
        <v>100</v>
      </c>
      <c r="E41" s="3">
        <v>25507682.100000001</v>
      </c>
      <c r="F41" s="12">
        <v>36238560.859999999</v>
      </c>
      <c r="G41" s="9">
        <f>F41-E41</f>
        <v>10730878.759999998</v>
      </c>
      <c r="H41" s="12">
        <v>0</v>
      </c>
      <c r="I41" s="12">
        <v>0</v>
      </c>
      <c r="J41" s="20">
        <f>I41-H41</f>
        <v>0</v>
      </c>
      <c r="K41" s="3">
        <v>168795.56</v>
      </c>
      <c r="L41" s="12">
        <v>6668075.7199999997</v>
      </c>
      <c r="M41" s="20">
        <f>L41-K41</f>
        <v>6499280.1600000001</v>
      </c>
      <c r="N41" s="12">
        <v>25338886.539999999</v>
      </c>
      <c r="O41" s="12">
        <v>29570485.140000001</v>
      </c>
      <c r="P41" s="20">
        <f>O41-N41</f>
        <v>4231598.6000000015</v>
      </c>
      <c r="Q41" s="11"/>
      <c r="R41" s="1">
        <f>G41-(J41+M41+P41)</f>
        <v>0</v>
      </c>
    </row>
    <row r="42" spans="2:19">
      <c r="B42" s="6">
        <v>36</v>
      </c>
      <c r="C42" s="34" t="s">
        <v>54</v>
      </c>
      <c r="D42" s="35" t="s">
        <v>55</v>
      </c>
      <c r="E42" s="3">
        <v>546996.84</v>
      </c>
      <c r="F42" s="4">
        <v>11067015.300000001</v>
      </c>
      <c r="G42" s="9">
        <f>F42-E42</f>
        <v>10520018.460000001</v>
      </c>
      <c r="H42" s="12">
        <v>0</v>
      </c>
      <c r="I42" s="12">
        <v>0</v>
      </c>
      <c r="J42" s="20">
        <f>I42-H42</f>
        <v>0</v>
      </c>
      <c r="K42" s="3">
        <v>546996.84</v>
      </c>
      <c r="L42" s="4">
        <v>1526431.59</v>
      </c>
      <c r="M42" s="20">
        <f>L42-K42</f>
        <v>979434.75000000012</v>
      </c>
      <c r="N42" s="12">
        <v>0</v>
      </c>
      <c r="O42" s="12">
        <v>9540583.7100000009</v>
      </c>
      <c r="P42" s="20">
        <f>O42-N42</f>
        <v>9540583.7100000009</v>
      </c>
      <c r="Q42" s="11"/>
      <c r="R42" s="1">
        <f>G42-(J42+M42+P42)</f>
        <v>0</v>
      </c>
    </row>
    <row r="43" spans="2:19">
      <c r="B43" s="6">
        <v>37</v>
      </c>
      <c r="C43" s="34" t="s">
        <v>83</v>
      </c>
      <c r="D43" s="35" t="s">
        <v>84</v>
      </c>
      <c r="E43" s="3">
        <v>19771778.07</v>
      </c>
      <c r="F43" s="4">
        <v>29491643.620000001</v>
      </c>
      <c r="G43" s="9">
        <f>F43-E43</f>
        <v>9719865.5500000007</v>
      </c>
      <c r="H43" s="12">
        <v>0</v>
      </c>
      <c r="I43" s="12">
        <v>0</v>
      </c>
      <c r="J43" s="20">
        <f>I43-H43</f>
        <v>0</v>
      </c>
      <c r="K43" s="3">
        <v>19771778.07</v>
      </c>
      <c r="L43" s="4">
        <v>10104576.77</v>
      </c>
      <c r="M43" s="20">
        <f>L43-K43</f>
        <v>-9667201.3000000007</v>
      </c>
      <c r="N43" s="12">
        <v>0</v>
      </c>
      <c r="O43" s="12">
        <v>19387066.850000001</v>
      </c>
      <c r="P43" s="20">
        <f>O43-N43</f>
        <v>19387066.850000001</v>
      </c>
      <c r="Q43" s="11"/>
      <c r="R43" s="1">
        <f>G43-(J43+M43+P43)</f>
        <v>0</v>
      </c>
    </row>
    <row r="44" spans="2:19">
      <c r="B44" s="6">
        <v>38</v>
      </c>
      <c r="C44" s="34" t="s">
        <v>41</v>
      </c>
      <c r="D44" s="35" t="s">
        <v>42</v>
      </c>
      <c r="E44" s="3">
        <v>4327545.93</v>
      </c>
      <c r="F44" s="4">
        <v>13740500.76</v>
      </c>
      <c r="G44" s="9">
        <f>F44-E44</f>
        <v>9412954.8300000001</v>
      </c>
      <c r="H44" s="12">
        <v>0</v>
      </c>
      <c r="I44" s="12">
        <v>8059957.4199999999</v>
      </c>
      <c r="J44" s="20">
        <f>I44-H44</f>
        <v>8059957.4199999999</v>
      </c>
      <c r="K44" s="3">
        <v>4327545.93</v>
      </c>
      <c r="L44" s="4">
        <v>5680543.3399999999</v>
      </c>
      <c r="M44" s="20">
        <f>L44-K44</f>
        <v>1352997.4100000001</v>
      </c>
      <c r="N44" s="12">
        <v>0</v>
      </c>
      <c r="O44" s="12">
        <v>0</v>
      </c>
      <c r="P44" s="20">
        <f>O44-N44</f>
        <v>0</v>
      </c>
      <c r="Q44" s="11"/>
      <c r="R44" s="32">
        <f>G44-(J44+M44+P44)</f>
        <v>0</v>
      </c>
      <c r="S44" s="1"/>
    </row>
    <row r="45" spans="2:19">
      <c r="B45" s="6">
        <v>39</v>
      </c>
      <c r="C45" s="34" t="s">
        <v>76</v>
      </c>
      <c r="D45" s="35" t="s">
        <v>77</v>
      </c>
      <c r="E45" s="3">
        <v>10535813.52</v>
      </c>
      <c r="F45" s="4">
        <v>19834115.719999999</v>
      </c>
      <c r="G45" s="9">
        <f>F45-E45</f>
        <v>9298302.1999999993</v>
      </c>
      <c r="H45" s="12">
        <v>0</v>
      </c>
      <c r="I45" s="12">
        <v>0</v>
      </c>
      <c r="J45" s="20">
        <f>I45-H45</f>
        <v>0</v>
      </c>
      <c r="K45" s="12">
        <v>8689166.5800000001</v>
      </c>
      <c r="L45" s="4">
        <v>18017666.82</v>
      </c>
      <c r="M45" s="20">
        <f>L45-K45</f>
        <v>9328500.2400000002</v>
      </c>
      <c r="N45" s="12">
        <v>1846646.94</v>
      </c>
      <c r="O45" s="12">
        <v>1816448.9</v>
      </c>
      <c r="P45" s="20">
        <f>O45-N45</f>
        <v>-30198.040000000037</v>
      </c>
      <c r="Q45" s="11">
        <v>0</v>
      </c>
      <c r="R45" s="1">
        <f>G45-(J45+M45+P45)</f>
        <v>0</v>
      </c>
    </row>
    <row r="46" spans="2:19">
      <c r="B46" s="6">
        <v>40</v>
      </c>
      <c r="C46" s="34" t="s">
        <v>101</v>
      </c>
      <c r="D46" s="35" t="s">
        <v>102</v>
      </c>
      <c r="E46" s="3">
        <v>0</v>
      </c>
      <c r="F46" s="4">
        <v>9119670.5</v>
      </c>
      <c r="G46" s="9">
        <f>F46-E46</f>
        <v>9119670.5</v>
      </c>
      <c r="H46" s="12">
        <v>0</v>
      </c>
      <c r="I46" s="12">
        <v>0</v>
      </c>
      <c r="J46" s="20">
        <f>I46-H46</f>
        <v>0</v>
      </c>
      <c r="K46" s="3">
        <v>0</v>
      </c>
      <c r="L46" s="4">
        <v>9119670.5</v>
      </c>
      <c r="M46" s="20">
        <f>L46-K46</f>
        <v>9119670.5</v>
      </c>
      <c r="N46" s="12">
        <v>0</v>
      </c>
      <c r="O46" s="12">
        <v>0</v>
      </c>
      <c r="P46" s="20">
        <f>O46-N46</f>
        <v>0</v>
      </c>
      <c r="Q46" s="11"/>
      <c r="R46" s="1">
        <f>G46-(J46+M46+P46)</f>
        <v>0</v>
      </c>
    </row>
    <row r="47" spans="2:19">
      <c r="B47" s="6">
        <v>41</v>
      </c>
      <c r="C47" s="34" t="s">
        <v>103</v>
      </c>
      <c r="D47" s="35" t="s">
        <v>104</v>
      </c>
      <c r="E47" s="3">
        <v>11245244.300000001</v>
      </c>
      <c r="F47" s="4">
        <v>19821246.640000001</v>
      </c>
      <c r="G47" s="9">
        <f>F47-E47</f>
        <v>8576002.3399999999</v>
      </c>
      <c r="H47" s="12">
        <v>0</v>
      </c>
      <c r="I47" s="12">
        <v>0</v>
      </c>
      <c r="J47" s="20">
        <f>I47-H47</f>
        <v>0</v>
      </c>
      <c r="K47" s="3">
        <v>1900578.77</v>
      </c>
      <c r="L47" s="4">
        <v>7329565.3600000003</v>
      </c>
      <c r="M47" s="20">
        <f>L47-K47</f>
        <v>5428986.5899999999</v>
      </c>
      <c r="N47" s="12">
        <v>9344665.5299999993</v>
      </c>
      <c r="O47" s="12">
        <v>12491681.279999999</v>
      </c>
      <c r="P47" s="20">
        <f>O47-N47</f>
        <v>3147015.75</v>
      </c>
      <c r="Q47" s="11"/>
      <c r="R47" s="1">
        <f>G47-(J47+M47+P47)</f>
        <v>0</v>
      </c>
    </row>
    <row r="48" spans="2:19">
      <c r="B48" s="6">
        <v>42</v>
      </c>
      <c r="C48" s="34" t="s">
        <v>43</v>
      </c>
      <c r="D48" s="35" t="s">
        <v>44</v>
      </c>
      <c r="E48" s="3">
        <v>7107426.96</v>
      </c>
      <c r="F48" s="4">
        <v>15369454.73</v>
      </c>
      <c r="G48" s="9">
        <f>F48-E48</f>
        <v>8262027.7700000005</v>
      </c>
      <c r="H48" s="12">
        <v>0</v>
      </c>
      <c r="I48" s="12">
        <v>0</v>
      </c>
      <c r="J48" s="20">
        <f>I48-H48</f>
        <v>0</v>
      </c>
      <c r="K48" s="3">
        <v>7107426.96</v>
      </c>
      <c r="L48" s="4">
        <v>15369454.73</v>
      </c>
      <c r="M48" s="20">
        <f>L48-K48</f>
        <v>8262027.7700000005</v>
      </c>
      <c r="N48" s="12">
        <v>0</v>
      </c>
      <c r="O48" s="12">
        <v>0</v>
      </c>
      <c r="P48" s="20">
        <f>O48-N48</f>
        <v>0</v>
      </c>
      <c r="Q48" s="11"/>
      <c r="R48" s="1">
        <f>G48-(J48+M48+P48)</f>
        <v>0</v>
      </c>
    </row>
    <row r="49" spans="2:18">
      <c r="B49" s="6">
        <v>43</v>
      </c>
      <c r="C49" s="34" t="s">
        <v>68</v>
      </c>
      <c r="D49" s="35" t="s">
        <v>69</v>
      </c>
      <c r="E49" s="3">
        <v>544489.43000000005</v>
      </c>
      <c r="F49" s="4">
        <v>8603620.75</v>
      </c>
      <c r="G49" s="9">
        <f>F49-E49</f>
        <v>8059131.3200000003</v>
      </c>
      <c r="H49" s="12">
        <v>0</v>
      </c>
      <c r="I49" s="11">
        <v>8603620.75</v>
      </c>
      <c r="J49" s="20">
        <f>I49-H49</f>
        <v>8603620.75</v>
      </c>
      <c r="K49" s="3">
        <v>544489.43000000005</v>
      </c>
      <c r="L49" s="4">
        <v>0</v>
      </c>
      <c r="M49" s="20">
        <f>L49-K49</f>
        <v>-544489.43000000005</v>
      </c>
      <c r="N49" s="12">
        <v>0</v>
      </c>
      <c r="O49" s="12">
        <v>0</v>
      </c>
      <c r="P49" s="20">
        <f>O49-N49</f>
        <v>0</v>
      </c>
      <c r="Q49" s="11"/>
      <c r="R49" s="1">
        <f>G49-(J49+M49+P49)</f>
        <v>0</v>
      </c>
    </row>
    <row r="50" spans="2:18">
      <c r="B50" s="6">
        <v>44</v>
      </c>
      <c r="C50" s="34" t="s">
        <v>81</v>
      </c>
      <c r="D50" s="35" t="s">
        <v>82</v>
      </c>
      <c r="E50" s="3">
        <v>0.01</v>
      </c>
      <c r="F50" s="4">
        <v>7960918.9900000002</v>
      </c>
      <c r="G50" s="9">
        <f>F50-E50</f>
        <v>7960918.9800000004</v>
      </c>
      <c r="H50" s="12">
        <v>0</v>
      </c>
      <c r="I50" s="12">
        <v>0</v>
      </c>
      <c r="J50" s="20">
        <f>I50-H50</f>
        <v>0</v>
      </c>
      <c r="K50" s="3">
        <v>0.01</v>
      </c>
      <c r="L50" s="4">
        <v>7960918.9900000002</v>
      </c>
      <c r="M50" s="20">
        <f>L50-K50</f>
        <v>7960918.9800000004</v>
      </c>
      <c r="N50" s="12">
        <v>0</v>
      </c>
      <c r="O50" s="12">
        <v>0</v>
      </c>
      <c r="P50" s="20">
        <f>O50-N50</f>
        <v>0</v>
      </c>
      <c r="Q50" s="11"/>
      <c r="R50" s="1">
        <f>G50-(J50+M50+P50)</f>
        <v>0</v>
      </c>
    </row>
    <row r="51" spans="2:18">
      <c r="B51" s="6">
        <v>45</v>
      </c>
      <c r="C51" s="34" t="s">
        <v>105</v>
      </c>
      <c r="D51" s="35" t="s">
        <v>106</v>
      </c>
      <c r="E51" s="12">
        <v>11152778.779999999</v>
      </c>
      <c r="F51" s="4">
        <v>18727624.669999998</v>
      </c>
      <c r="G51" s="9">
        <f>F51-E51</f>
        <v>7574845.8899999987</v>
      </c>
      <c r="H51" s="12">
        <v>0</v>
      </c>
      <c r="I51" s="12">
        <v>0</v>
      </c>
      <c r="J51" s="20">
        <f>I51-H51</f>
        <v>0</v>
      </c>
      <c r="K51" s="12">
        <v>11152778.779999999</v>
      </c>
      <c r="L51" s="4">
        <v>18727624.669999998</v>
      </c>
      <c r="M51" s="20">
        <f>L51-K51</f>
        <v>7574845.8899999987</v>
      </c>
      <c r="N51" s="12">
        <v>0</v>
      </c>
      <c r="O51" s="12">
        <v>0</v>
      </c>
      <c r="P51" s="20">
        <f>O51-N51</f>
        <v>0</v>
      </c>
      <c r="Q51" s="11"/>
      <c r="R51" s="1">
        <f>G51-(J51+M51+P51)</f>
        <v>0</v>
      </c>
    </row>
    <row r="52" spans="2:18">
      <c r="B52" s="6">
        <v>46</v>
      </c>
      <c r="C52" s="34" t="s">
        <v>113</v>
      </c>
      <c r="D52" s="35" t="s">
        <v>109</v>
      </c>
      <c r="E52" s="12">
        <v>0</v>
      </c>
      <c r="F52" s="4">
        <v>7239352.9000000004</v>
      </c>
      <c r="G52" s="9">
        <f>F52-E52</f>
        <v>7239352.9000000004</v>
      </c>
      <c r="H52" s="12">
        <v>0</v>
      </c>
      <c r="I52" s="12">
        <v>0</v>
      </c>
      <c r="J52" s="20">
        <f>I52-H52</f>
        <v>0</v>
      </c>
      <c r="K52" s="12">
        <v>0</v>
      </c>
      <c r="L52" s="4">
        <v>7239352.9000000004</v>
      </c>
      <c r="M52" s="20">
        <f>L52-K52</f>
        <v>7239352.9000000004</v>
      </c>
      <c r="N52" s="12">
        <v>0</v>
      </c>
      <c r="O52" s="12">
        <v>0</v>
      </c>
      <c r="P52" s="20">
        <f>O52-N52</f>
        <v>0</v>
      </c>
      <c r="Q52" s="11"/>
      <c r="R52" s="1">
        <f>G52-(J52+M52+P52)</f>
        <v>0</v>
      </c>
    </row>
    <row r="53" spans="2:18">
      <c r="B53" s="6">
        <v>47</v>
      </c>
      <c r="C53" s="34" t="s">
        <v>114</v>
      </c>
      <c r="D53" s="35" t="s">
        <v>110</v>
      </c>
      <c r="E53" s="12">
        <v>525106.66</v>
      </c>
      <c r="F53" s="4">
        <v>7536718.6699999999</v>
      </c>
      <c r="G53" s="9">
        <f>F53-E53</f>
        <v>7011612.0099999998</v>
      </c>
      <c r="H53" s="12">
        <v>0</v>
      </c>
      <c r="I53" s="12">
        <v>0</v>
      </c>
      <c r="J53" s="20">
        <f>I53-H53</f>
        <v>0</v>
      </c>
      <c r="K53" s="12">
        <v>525106.66</v>
      </c>
      <c r="L53" s="4">
        <v>7536718.6699999999</v>
      </c>
      <c r="M53" s="20">
        <f>L53-K53</f>
        <v>7011612.0099999998</v>
      </c>
      <c r="N53" s="12">
        <v>0</v>
      </c>
      <c r="O53" s="12">
        <v>0</v>
      </c>
      <c r="P53" s="20">
        <f>O53-N53</f>
        <v>0</v>
      </c>
      <c r="Q53" s="11"/>
      <c r="R53" s="1">
        <f>G53-(J53+M53+P53)</f>
        <v>0</v>
      </c>
    </row>
    <row r="54" spans="2:18">
      <c r="B54" s="6">
        <v>48</v>
      </c>
      <c r="C54" s="34" t="s">
        <v>115</v>
      </c>
      <c r="D54" s="35" t="s">
        <v>111</v>
      </c>
      <c r="E54" s="12">
        <v>0</v>
      </c>
      <c r="F54" s="4">
        <v>6960886.6100000003</v>
      </c>
      <c r="G54" s="9">
        <f>F54-E54</f>
        <v>6960886.6100000003</v>
      </c>
      <c r="H54" s="12">
        <v>0</v>
      </c>
      <c r="I54" s="12">
        <v>0</v>
      </c>
      <c r="J54" s="20">
        <f>I54-H54</f>
        <v>0</v>
      </c>
      <c r="K54" s="12">
        <v>0</v>
      </c>
      <c r="L54" s="4">
        <v>6960886.6100000003</v>
      </c>
      <c r="M54" s="20">
        <f>L54-K54</f>
        <v>6960886.6100000003</v>
      </c>
      <c r="N54" s="12">
        <v>0</v>
      </c>
      <c r="O54" s="12">
        <v>0</v>
      </c>
      <c r="P54" s="20">
        <f>O54-N54</f>
        <v>0</v>
      </c>
      <c r="Q54" s="11"/>
      <c r="R54" s="1">
        <f>G54-(J54+M54+P54)</f>
        <v>0</v>
      </c>
    </row>
    <row r="55" spans="2:18">
      <c r="B55" s="6">
        <v>49</v>
      </c>
      <c r="C55" s="34" t="s">
        <v>116</v>
      </c>
      <c r="D55" s="35" t="s">
        <v>112</v>
      </c>
      <c r="E55" s="12">
        <v>0</v>
      </c>
      <c r="F55" s="4">
        <v>6817180.6100000003</v>
      </c>
      <c r="G55" s="9">
        <f>F55-E55</f>
        <v>6817180.6100000003</v>
      </c>
      <c r="H55" s="12">
        <v>0</v>
      </c>
      <c r="I55" s="12">
        <v>0</v>
      </c>
      <c r="J55" s="20">
        <f>I55-H55</f>
        <v>0</v>
      </c>
      <c r="K55" s="12">
        <v>0</v>
      </c>
      <c r="L55" s="4">
        <v>6817180.6100000003</v>
      </c>
      <c r="M55" s="20">
        <f>L55-K55</f>
        <v>6817180.6100000003</v>
      </c>
      <c r="N55" s="12">
        <v>0</v>
      </c>
      <c r="O55" s="12">
        <v>0</v>
      </c>
      <c r="P55" s="20">
        <f>O55-N55</f>
        <v>0</v>
      </c>
      <c r="Q55" s="11"/>
      <c r="R55" s="1">
        <f>G55-(J55+M55+P55)</f>
        <v>0</v>
      </c>
    </row>
    <row r="56" spans="2:18">
      <c r="B56" s="6">
        <v>50</v>
      </c>
      <c r="C56" s="34" t="s">
        <v>118</v>
      </c>
      <c r="D56" s="35" t="s">
        <v>117</v>
      </c>
      <c r="E56" s="12">
        <v>4561128.1900000004</v>
      </c>
      <c r="F56" s="4">
        <v>11054566.58</v>
      </c>
      <c r="G56" s="9">
        <f>F56-E56</f>
        <v>6493438.3899999997</v>
      </c>
      <c r="H56" s="12">
        <v>0</v>
      </c>
      <c r="I56" s="12">
        <v>0</v>
      </c>
      <c r="J56" s="20">
        <f>I56-H56</f>
        <v>0</v>
      </c>
      <c r="K56" s="12">
        <v>4561128.1900000004</v>
      </c>
      <c r="L56" s="4">
        <v>11054566.58</v>
      </c>
      <c r="M56" s="20">
        <f>L56-K56</f>
        <v>6493438.3899999997</v>
      </c>
      <c r="N56" s="12">
        <v>0</v>
      </c>
      <c r="O56" s="12">
        <v>0</v>
      </c>
      <c r="P56" s="20">
        <f>O56-N56</f>
        <v>0</v>
      </c>
      <c r="Q56" s="11"/>
      <c r="R56" s="1"/>
    </row>
    <row r="57" spans="2:18">
      <c r="B57" s="6"/>
      <c r="C57" s="34"/>
      <c r="D57" s="35"/>
      <c r="E57" s="3"/>
      <c r="F57" s="4"/>
      <c r="G57" s="9"/>
      <c r="H57" s="12"/>
      <c r="I57" s="12"/>
      <c r="J57" s="20"/>
      <c r="K57" s="12"/>
      <c r="L57" s="12"/>
      <c r="M57" s="19"/>
      <c r="N57" s="12"/>
      <c r="O57" s="12"/>
      <c r="P57" s="20"/>
      <c r="Q57" s="11"/>
      <c r="R57" s="1"/>
    </row>
    <row r="58" spans="2:18">
      <c r="B58" s="6"/>
      <c r="C58" s="34"/>
      <c r="D58" s="35"/>
      <c r="E58" s="3"/>
      <c r="F58" s="4"/>
      <c r="G58" s="9"/>
      <c r="H58" s="12"/>
      <c r="I58" s="12"/>
      <c r="J58" s="20"/>
      <c r="K58" s="3"/>
      <c r="L58" s="4"/>
      <c r="M58" s="19"/>
      <c r="N58" s="12"/>
      <c r="O58" s="12"/>
      <c r="P58" s="20"/>
      <c r="Q58" s="11"/>
      <c r="R58" s="1"/>
    </row>
    <row r="59" spans="2:18">
      <c r="B59" s="6"/>
      <c r="C59" s="34"/>
      <c r="D59" s="35"/>
      <c r="E59" s="3"/>
      <c r="F59" s="4"/>
      <c r="G59" s="9"/>
      <c r="H59" s="12"/>
      <c r="I59" s="12"/>
      <c r="J59" s="20"/>
      <c r="K59" s="12"/>
      <c r="L59" s="12"/>
      <c r="M59" s="19"/>
      <c r="N59" s="12"/>
      <c r="O59" s="12"/>
      <c r="P59" s="20"/>
      <c r="Q59" s="11"/>
      <c r="R59" s="1"/>
    </row>
    <row r="60" spans="2:18">
      <c r="B60" s="6"/>
      <c r="C60" s="34"/>
      <c r="D60" s="35"/>
      <c r="E60" s="3"/>
      <c r="F60" s="4"/>
      <c r="G60" s="9"/>
      <c r="H60" s="12"/>
      <c r="I60" s="12"/>
      <c r="J60" s="20"/>
      <c r="K60" s="12"/>
      <c r="L60" s="12"/>
      <c r="M60" s="19"/>
      <c r="N60" s="12"/>
      <c r="O60" s="12"/>
      <c r="P60" s="20"/>
      <c r="Q60" s="11"/>
      <c r="R60" s="1"/>
    </row>
    <row r="61" spans="2:18">
      <c r="B61" s="6">
        <v>55</v>
      </c>
      <c r="C61" s="8"/>
      <c r="D61" s="5"/>
      <c r="E61" s="3">
        <f>H61+K61+N61</f>
        <v>0</v>
      </c>
      <c r="F61" s="4">
        <f>I61+L61+O61+Q61</f>
        <v>0</v>
      </c>
      <c r="G61" s="9">
        <f>F61-E61</f>
        <v>0</v>
      </c>
      <c r="H61" s="12">
        <v>0</v>
      </c>
      <c r="I61" s="12">
        <v>0</v>
      </c>
      <c r="J61" s="20">
        <f>I61-H61</f>
        <v>0</v>
      </c>
      <c r="K61" s="12">
        <v>0</v>
      </c>
      <c r="L61" s="12">
        <v>0</v>
      </c>
      <c r="M61" s="19">
        <f>L61-K61</f>
        <v>0</v>
      </c>
      <c r="N61" s="12">
        <v>0</v>
      </c>
      <c r="O61" s="12">
        <v>0</v>
      </c>
      <c r="P61" s="20">
        <f>O61-N61</f>
        <v>0</v>
      </c>
      <c r="Q61" s="11"/>
      <c r="R61" s="1">
        <f t="shared" ref="R9:R61" si="0">G61-(J61+M61+P61)</f>
        <v>0</v>
      </c>
    </row>
    <row r="62" spans="2:18">
      <c r="B62" s="6">
        <v>56</v>
      </c>
      <c r="C62" s="8"/>
      <c r="D62" s="5"/>
      <c r="E62" s="3">
        <f>H62+K62+N62</f>
        <v>0</v>
      </c>
      <c r="F62" s="4">
        <f>I62+L62+O62+Q62</f>
        <v>0</v>
      </c>
      <c r="G62" s="9">
        <f>F62-E62</f>
        <v>0</v>
      </c>
      <c r="H62" s="12">
        <v>0</v>
      </c>
      <c r="I62" s="12">
        <v>0</v>
      </c>
      <c r="J62" s="20">
        <f>I62-H62</f>
        <v>0</v>
      </c>
      <c r="K62" s="12">
        <v>0</v>
      </c>
      <c r="L62" s="12">
        <v>0</v>
      </c>
      <c r="M62" s="19">
        <f>L62-K62</f>
        <v>0</v>
      </c>
      <c r="N62" s="12">
        <v>0</v>
      </c>
      <c r="O62" s="12">
        <v>0</v>
      </c>
      <c r="P62" s="20">
        <f>O62-N62</f>
        <v>0</v>
      </c>
      <c r="Q62" s="11"/>
      <c r="R62" s="1"/>
    </row>
    <row r="63" spans="2:18">
      <c r="B63" s="6">
        <v>57</v>
      </c>
      <c r="C63" s="8"/>
      <c r="D63" s="5"/>
      <c r="E63" s="3">
        <f>H63+K63+N63</f>
        <v>0</v>
      </c>
      <c r="F63" s="4">
        <f>I63+L63+O63+Q63</f>
        <v>0</v>
      </c>
      <c r="G63" s="9">
        <f>F63-E63</f>
        <v>0</v>
      </c>
      <c r="H63" s="12">
        <v>0</v>
      </c>
      <c r="I63" s="12">
        <v>0</v>
      </c>
      <c r="J63" s="20">
        <f>I63-H63</f>
        <v>0</v>
      </c>
      <c r="K63" s="12">
        <v>0</v>
      </c>
      <c r="L63" s="12">
        <v>0</v>
      </c>
      <c r="M63" s="19">
        <f>L63-K63</f>
        <v>0</v>
      </c>
      <c r="N63" s="12">
        <v>0</v>
      </c>
      <c r="O63" s="12">
        <v>0</v>
      </c>
      <c r="P63" s="20">
        <f>O63-N63</f>
        <v>0</v>
      </c>
      <c r="Q63" s="11"/>
      <c r="R63" s="1"/>
    </row>
    <row r="64" spans="2:18">
      <c r="B64" s="6">
        <v>58</v>
      </c>
      <c r="C64" s="8"/>
      <c r="D64" s="5"/>
      <c r="E64" s="3">
        <f>H64+K64+N64</f>
        <v>0</v>
      </c>
      <c r="F64" s="4">
        <f>I64+L64+O64+Q64</f>
        <v>0</v>
      </c>
      <c r="G64" s="9">
        <f>F64-E64</f>
        <v>0</v>
      </c>
      <c r="H64" s="12">
        <v>0</v>
      </c>
      <c r="I64" s="12">
        <v>0</v>
      </c>
      <c r="J64" s="20">
        <f>I64-H64</f>
        <v>0</v>
      </c>
      <c r="K64" s="12">
        <v>0</v>
      </c>
      <c r="L64" s="12">
        <v>0</v>
      </c>
      <c r="M64" s="19">
        <f>L64-K64</f>
        <v>0</v>
      </c>
      <c r="N64" s="12">
        <v>0</v>
      </c>
      <c r="O64" s="12">
        <v>0</v>
      </c>
      <c r="P64" s="20">
        <f>O64-N64</f>
        <v>0</v>
      </c>
      <c r="Q64" s="11"/>
      <c r="R64" s="1"/>
    </row>
    <row r="65" spans="2:18">
      <c r="B65" s="6">
        <v>59</v>
      </c>
      <c r="C65" s="8"/>
      <c r="D65" s="5"/>
      <c r="E65" s="3">
        <f>H65+K65+N65</f>
        <v>0</v>
      </c>
      <c r="F65" s="4">
        <f>I65+L65+O65+Q65</f>
        <v>0</v>
      </c>
      <c r="G65" s="9">
        <f>F65-E65</f>
        <v>0</v>
      </c>
      <c r="H65" s="12">
        <v>0</v>
      </c>
      <c r="I65" s="12">
        <v>0</v>
      </c>
      <c r="J65" s="20">
        <f>I65-H65</f>
        <v>0</v>
      </c>
      <c r="K65" s="12">
        <v>0</v>
      </c>
      <c r="L65" s="12">
        <v>0</v>
      </c>
      <c r="M65" s="19">
        <f>L65-K65</f>
        <v>0</v>
      </c>
      <c r="N65" s="12">
        <v>0</v>
      </c>
      <c r="O65" s="12">
        <v>0</v>
      </c>
      <c r="P65" s="20">
        <f>O65-N65</f>
        <v>0</v>
      </c>
      <c r="Q65" s="11"/>
      <c r="R65" s="1"/>
    </row>
    <row r="66" spans="2:18">
      <c r="B66" s="6">
        <v>60</v>
      </c>
      <c r="C66" s="8"/>
      <c r="D66" s="5"/>
      <c r="E66" s="3">
        <f>H66+K66+N66</f>
        <v>0</v>
      </c>
      <c r="F66" s="4">
        <f>I66+L66+O66+Q66</f>
        <v>0</v>
      </c>
      <c r="G66" s="9">
        <f>F66-E66</f>
        <v>0</v>
      </c>
      <c r="H66" s="12">
        <v>0</v>
      </c>
      <c r="I66" s="12">
        <v>0</v>
      </c>
      <c r="J66" s="20">
        <f>I66-H66</f>
        <v>0</v>
      </c>
      <c r="K66" s="12">
        <v>0</v>
      </c>
      <c r="L66" s="12">
        <v>0</v>
      </c>
      <c r="M66" s="19">
        <f>L66-K66</f>
        <v>0</v>
      </c>
      <c r="N66" s="12">
        <v>0</v>
      </c>
      <c r="O66" s="12">
        <v>0</v>
      </c>
      <c r="P66" s="20">
        <f>O66-N66</f>
        <v>0</v>
      </c>
      <c r="Q66" s="11"/>
      <c r="R66" s="1"/>
    </row>
    <row r="67" spans="2:18">
      <c r="B67" s="6">
        <v>61</v>
      </c>
      <c r="C67" s="8"/>
      <c r="D67" s="5"/>
      <c r="E67" s="3">
        <f>H67+K67+N67</f>
        <v>0</v>
      </c>
      <c r="F67" s="4">
        <f>I67+L67+O67+Q67</f>
        <v>0</v>
      </c>
      <c r="G67" s="9">
        <f>F67-E67</f>
        <v>0</v>
      </c>
      <c r="H67" s="12">
        <v>0</v>
      </c>
      <c r="I67" s="12">
        <v>0</v>
      </c>
      <c r="J67" s="20">
        <f>I67-H67</f>
        <v>0</v>
      </c>
      <c r="K67" s="12">
        <v>0</v>
      </c>
      <c r="L67" s="12">
        <v>0</v>
      </c>
      <c r="M67" s="19">
        <f>L67-K67</f>
        <v>0</v>
      </c>
      <c r="N67" s="12">
        <v>0</v>
      </c>
      <c r="O67" s="12">
        <v>0</v>
      </c>
      <c r="P67" s="20">
        <f>O67-N67</f>
        <v>0</v>
      </c>
      <c r="Q67" s="11"/>
      <c r="R67" s="1"/>
    </row>
    <row r="68" spans="2:18">
      <c r="B68" s="6">
        <v>62</v>
      </c>
      <c r="C68" s="8"/>
      <c r="D68" s="5"/>
      <c r="E68" s="3">
        <f>H68+K68+N68</f>
        <v>0</v>
      </c>
      <c r="F68" s="4">
        <f>I68+L68+O68+Q68</f>
        <v>0</v>
      </c>
      <c r="G68" s="9">
        <f>F68-E68</f>
        <v>0</v>
      </c>
      <c r="H68" s="9">
        <v>0</v>
      </c>
      <c r="I68" s="4">
        <v>0</v>
      </c>
      <c r="J68" s="20">
        <f>I68-H68</f>
        <v>0</v>
      </c>
      <c r="K68" s="12">
        <v>0</v>
      </c>
      <c r="L68" s="12">
        <v>0</v>
      </c>
      <c r="M68" s="19">
        <f>L68-K68</f>
        <v>0</v>
      </c>
      <c r="N68" s="12">
        <v>0</v>
      </c>
      <c r="O68" s="12">
        <v>0</v>
      </c>
      <c r="P68" s="20">
        <f>O68-N68</f>
        <v>0</v>
      </c>
      <c r="Q68" s="11"/>
      <c r="R68" s="1"/>
    </row>
    <row r="69" spans="2:18">
      <c r="B69" s="6">
        <v>63</v>
      </c>
      <c r="C69" s="8"/>
      <c r="D69" s="5"/>
      <c r="E69" s="3">
        <f>H69+K69+N69</f>
        <v>0</v>
      </c>
      <c r="F69" s="4">
        <f>I69+L69+O69+Q69</f>
        <v>0</v>
      </c>
      <c r="G69" s="9">
        <f>F69-E69</f>
        <v>0</v>
      </c>
      <c r="H69" s="9">
        <v>0</v>
      </c>
      <c r="I69" s="4">
        <v>0</v>
      </c>
      <c r="J69" s="20">
        <f>I69-H69</f>
        <v>0</v>
      </c>
      <c r="K69" s="12">
        <v>0</v>
      </c>
      <c r="L69" s="12">
        <v>0</v>
      </c>
      <c r="M69" s="19">
        <f>L69-K69</f>
        <v>0</v>
      </c>
      <c r="N69" s="4">
        <v>0</v>
      </c>
      <c r="O69" s="12">
        <v>0</v>
      </c>
      <c r="P69" s="20">
        <f>O69-N69</f>
        <v>0</v>
      </c>
      <c r="Q69" s="11"/>
      <c r="R69" s="1"/>
    </row>
    <row r="70" spans="2:18">
      <c r="B70" s="6">
        <v>64</v>
      </c>
      <c r="C70" s="8"/>
      <c r="D70" s="5"/>
      <c r="E70" s="3">
        <f>H70+K70+N70</f>
        <v>0</v>
      </c>
      <c r="F70" s="4">
        <f>I70+L70+O70+Q70</f>
        <v>0</v>
      </c>
      <c r="G70" s="9">
        <f>F70-E70</f>
        <v>0</v>
      </c>
      <c r="H70" s="9">
        <v>0</v>
      </c>
      <c r="I70" s="4">
        <v>0</v>
      </c>
      <c r="J70" s="20">
        <f>I70-H70</f>
        <v>0</v>
      </c>
      <c r="K70" s="12">
        <v>0</v>
      </c>
      <c r="L70" s="12">
        <v>0</v>
      </c>
      <c r="M70" s="19">
        <f>L70-K70</f>
        <v>0</v>
      </c>
      <c r="N70" s="4">
        <v>0</v>
      </c>
      <c r="O70" s="12">
        <v>0</v>
      </c>
      <c r="P70" s="20">
        <f>O70-N70</f>
        <v>0</v>
      </c>
      <c r="Q70" s="11"/>
      <c r="R70" s="1"/>
    </row>
    <row r="71" spans="2:18">
      <c r="B71" s="6">
        <v>65</v>
      </c>
      <c r="C71" s="8"/>
      <c r="D71" s="5"/>
      <c r="E71" s="3">
        <f>H71+K71+N71</f>
        <v>0</v>
      </c>
      <c r="F71" s="4">
        <f>I71+L71+O71+Q71</f>
        <v>0</v>
      </c>
      <c r="G71" s="9">
        <f>F71-E71</f>
        <v>0</v>
      </c>
      <c r="H71" s="9">
        <v>0</v>
      </c>
      <c r="I71" s="4">
        <v>0</v>
      </c>
      <c r="J71" s="20">
        <f>I71-H71</f>
        <v>0</v>
      </c>
      <c r="K71" s="12">
        <v>0</v>
      </c>
      <c r="L71" s="12">
        <v>0</v>
      </c>
      <c r="M71" s="19">
        <f>L71-K71</f>
        <v>0</v>
      </c>
      <c r="N71" s="4">
        <v>0</v>
      </c>
      <c r="O71" s="12">
        <v>0</v>
      </c>
      <c r="P71" s="20">
        <f>O71-N71</f>
        <v>0</v>
      </c>
      <c r="Q71" s="11"/>
      <c r="R71" s="1"/>
    </row>
    <row r="72" spans="2:18">
      <c r="B72" s="6">
        <v>66</v>
      </c>
      <c r="C72" s="8"/>
      <c r="D72" s="5"/>
      <c r="E72" s="3">
        <f>H72+K72+N72</f>
        <v>0</v>
      </c>
      <c r="F72" s="4">
        <f>I72+L72+O72+Q72</f>
        <v>0</v>
      </c>
      <c r="G72" s="9">
        <f>F72-E72</f>
        <v>0</v>
      </c>
      <c r="H72" s="9">
        <v>0</v>
      </c>
      <c r="I72" s="4">
        <v>0</v>
      </c>
      <c r="J72" s="20">
        <f>I72-H72</f>
        <v>0</v>
      </c>
      <c r="K72" s="12">
        <v>0</v>
      </c>
      <c r="L72" s="12">
        <v>0</v>
      </c>
      <c r="M72" s="19">
        <f>L72-K72</f>
        <v>0</v>
      </c>
      <c r="N72" s="4">
        <v>0</v>
      </c>
      <c r="O72" s="12">
        <v>0</v>
      </c>
      <c r="P72" s="20">
        <f>O72-N72</f>
        <v>0</v>
      </c>
      <c r="Q72" s="11"/>
      <c r="R72" s="1"/>
    </row>
    <row r="73" spans="2:18">
      <c r="B73" s="6">
        <v>67</v>
      </c>
      <c r="C73" s="8"/>
      <c r="D73" s="5"/>
      <c r="E73" s="3">
        <f>H73+K73+N73</f>
        <v>0</v>
      </c>
      <c r="F73" s="4">
        <f>I73+L73+O73+Q73</f>
        <v>0</v>
      </c>
      <c r="G73" s="9">
        <f>F73-E73</f>
        <v>0</v>
      </c>
      <c r="H73" s="9">
        <v>0</v>
      </c>
      <c r="I73" s="4">
        <v>0</v>
      </c>
      <c r="J73" s="20">
        <f>I73-H73</f>
        <v>0</v>
      </c>
      <c r="K73" s="12">
        <v>0</v>
      </c>
      <c r="L73" s="12">
        <v>0</v>
      </c>
      <c r="M73" s="19">
        <f>L73-K73</f>
        <v>0</v>
      </c>
      <c r="N73" s="4">
        <v>0</v>
      </c>
      <c r="O73" s="12">
        <v>0</v>
      </c>
      <c r="P73" s="20">
        <f>O73-N73</f>
        <v>0</v>
      </c>
      <c r="Q73" s="11"/>
      <c r="R73" s="1"/>
    </row>
    <row r="74" spans="2:18">
      <c r="B74" s="6">
        <v>68</v>
      </c>
      <c r="C74" s="8"/>
      <c r="D74" s="5"/>
      <c r="E74" s="3">
        <f>H74+K74+N74</f>
        <v>0</v>
      </c>
      <c r="F74" s="4">
        <f>I74+L74+O74+Q74</f>
        <v>0</v>
      </c>
      <c r="G74" s="9">
        <f>F74-E74</f>
        <v>0</v>
      </c>
      <c r="H74" s="9">
        <v>0</v>
      </c>
      <c r="I74" s="4">
        <v>0</v>
      </c>
      <c r="J74" s="20">
        <f>I74-H74</f>
        <v>0</v>
      </c>
      <c r="K74" s="12">
        <v>0</v>
      </c>
      <c r="L74" s="12">
        <v>0</v>
      </c>
      <c r="M74" s="19">
        <f>L74-K74</f>
        <v>0</v>
      </c>
      <c r="N74" s="4">
        <v>0</v>
      </c>
      <c r="O74" s="12">
        <v>0</v>
      </c>
      <c r="P74" s="20">
        <f>O74-N74</f>
        <v>0</v>
      </c>
      <c r="Q74" s="11"/>
      <c r="R74" s="1"/>
    </row>
    <row r="75" spans="2:18">
      <c r="B75" s="6">
        <v>69</v>
      </c>
      <c r="C75" s="8"/>
      <c r="D75" s="5"/>
      <c r="E75" s="3">
        <f>H75+K75+N75</f>
        <v>0</v>
      </c>
      <c r="F75" s="4">
        <f>I75+L75+O75+Q75</f>
        <v>0</v>
      </c>
      <c r="G75" s="9">
        <f>F75-E75</f>
        <v>0</v>
      </c>
      <c r="H75" s="9">
        <v>0</v>
      </c>
      <c r="I75" s="4">
        <v>0</v>
      </c>
      <c r="J75" s="20">
        <f>I75-H75</f>
        <v>0</v>
      </c>
      <c r="K75" s="12">
        <v>0</v>
      </c>
      <c r="L75" s="12">
        <v>0</v>
      </c>
      <c r="M75" s="19">
        <f>L75-K75</f>
        <v>0</v>
      </c>
      <c r="N75" s="4">
        <v>0</v>
      </c>
      <c r="O75" s="12">
        <v>0</v>
      </c>
      <c r="P75" s="20">
        <f>O75-N75</f>
        <v>0</v>
      </c>
      <c r="Q75" s="11"/>
      <c r="R75" s="1"/>
    </row>
    <row r="76" spans="2:18">
      <c r="B76" s="6">
        <v>70</v>
      </c>
      <c r="C76" s="8"/>
      <c r="D76" s="5"/>
      <c r="E76" s="3">
        <f>H76+K76+N76</f>
        <v>0</v>
      </c>
      <c r="F76" s="4">
        <f>I76+L76+O76+Q76</f>
        <v>0</v>
      </c>
      <c r="G76" s="9">
        <f>F76-E76</f>
        <v>0</v>
      </c>
      <c r="H76" s="9">
        <v>0</v>
      </c>
      <c r="I76" s="4">
        <v>0</v>
      </c>
      <c r="J76" s="20">
        <f>I76-H76</f>
        <v>0</v>
      </c>
      <c r="K76" s="4">
        <v>0</v>
      </c>
      <c r="L76" s="4">
        <v>0</v>
      </c>
      <c r="M76" s="19">
        <f>L76-K76</f>
        <v>0</v>
      </c>
      <c r="N76" s="4">
        <v>0</v>
      </c>
      <c r="O76" s="12">
        <v>0</v>
      </c>
      <c r="P76" s="20">
        <f>O76-N76</f>
        <v>0</v>
      </c>
      <c r="Q76" s="11"/>
      <c r="R76" s="1"/>
    </row>
    <row r="77" spans="2:18">
      <c r="B77" s="6">
        <v>71</v>
      </c>
      <c r="C77" s="8"/>
      <c r="D77" s="5"/>
      <c r="E77" s="3">
        <f>H77+K77+N77</f>
        <v>0</v>
      </c>
      <c r="F77" s="4">
        <f>I77+L77+O77+Q77</f>
        <v>0</v>
      </c>
      <c r="G77" s="9">
        <f>F77-E77</f>
        <v>0</v>
      </c>
      <c r="H77" s="9">
        <v>0</v>
      </c>
      <c r="I77" s="4">
        <v>0</v>
      </c>
      <c r="J77" s="20">
        <f>I77-H77</f>
        <v>0</v>
      </c>
      <c r="K77" s="4">
        <v>0</v>
      </c>
      <c r="L77" s="4">
        <v>0</v>
      </c>
      <c r="M77" s="19">
        <f>L77-K77</f>
        <v>0</v>
      </c>
      <c r="N77" s="4">
        <v>0</v>
      </c>
      <c r="O77" s="12">
        <v>0</v>
      </c>
      <c r="P77" s="20">
        <f>O77-N77</f>
        <v>0</v>
      </c>
      <c r="Q77" s="11"/>
      <c r="R77" s="1"/>
    </row>
    <row r="78" spans="2:18">
      <c r="B78" s="6">
        <v>72</v>
      </c>
      <c r="C78" s="8"/>
      <c r="D78" s="5"/>
      <c r="E78" s="3">
        <f>H78+K78+N78</f>
        <v>0</v>
      </c>
      <c r="F78" s="4">
        <f>I78+L78+O78+Q78</f>
        <v>0</v>
      </c>
      <c r="G78" s="9">
        <f>F78-E78</f>
        <v>0</v>
      </c>
      <c r="H78" s="9">
        <v>0</v>
      </c>
      <c r="I78" s="4">
        <v>0</v>
      </c>
      <c r="J78" s="20">
        <f>I78-H78</f>
        <v>0</v>
      </c>
      <c r="K78" s="4">
        <v>0</v>
      </c>
      <c r="L78" s="4">
        <v>0</v>
      </c>
      <c r="M78" s="19">
        <f>L78-K78</f>
        <v>0</v>
      </c>
      <c r="N78" s="4">
        <v>0</v>
      </c>
      <c r="O78" s="12">
        <v>0</v>
      </c>
      <c r="P78" s="20">
        <f>O78-N78</f>
        <v>0</v>
      </c>
      <c r="Q78" s="11"/>
      <c r="R78" s="1"/>
    </row>
    <row r="79" spans="2:18">
      <c r="B79" s="6">
        <v>73</v>
      </c>
      <c r="C79" s="8"/>
      <c r="D79" s="5"/>
      <c r="E79" s="3">
        <f>H79+K79+N79</f>
        <v>0</v>
      </c>
      <c r="F79" s="4">
        <f>I79+L79+O79+Q79</f>
        <v>0</v>
      </c>
      <c r="G79" s="9">
        <f>F79-E79</f>
        <v>0</v>
      </c>
      <c r="H79" s="9">
        <v>0</v>
      </c>
      <c r="I79" s="4">
        <v>0</v>
      </c>
      <c r="J79" s="20">
        <f>I79-H79</f>
        <v>0</v>
      </c>
      <c r="K79" s="4">
        <v>0</v>
      </c>
      <c r="L79" s="4">
        <v>0</v>
      </c>
      <c r="M79" s="19">
        <f>L79-K79</f>
        <v>0</v>
      </c>
      <c r="N79" s="4">
        <v>0</v>
      </c>
      <c r="O79" s="12">
        <v>0</v>
      </c>
      <c r="P79" s="20">
        <f>O79-N79</f>
        <v>0</v>
      </c>
      <c r="Q79" s="11"/>
      <c r="R79" s="1"/>
    </row>
    <row r="80" spans="2:18">
      <c r="B80" s="6">
        <v>74</v>
      </c>
      <c r="C80" s="8"/>
      <c r="D80" s="5"/>
      <c r="E80" s="3">
        <f>H80+K80+N80</f>
        <v>0</v>
      </c>
      <c r="F80" s="4">
        <f>I80+L80+O80+Q80</f>
        <v>0</v>
      </c>
      <c r="G80" s="9">
        <f>F80-E80</f>
        <v>0</v>
      </c>
      <c r="H80" s="9">
        <v>0</v>
      </c>
      <c r="I80" s="4">
        <v>0</v>
      </c>
      <c r="J80" s="20">
        <f>I80-H80</f>
        <v>0</v>
      </c>
      <c r="K80" s="4">
        <v>0</v>
      </c>
      <c r="L80" s="4">
        <v>0</v>
      </c>
      <c r="M80" s="19">
        <f>L80-K80</f>
        <v>0</v>
      </c>
      <c r="N80" s="4">
        <v>0</v>
      </c>
      <c r="O80" s="12">
        <v>0</v>
      </c>
      <c r="P80" s="20">
        <f>O80-N80</f>
        <v>0</v>
      </c>
      <c r="Q80" s="11"/>
      <c r="R80" s="1"/>
    </row>
    <row r="81" spans="2:18">
      <c r="B81" s="6">
        <v>75</v>
      </c>
      <c r="C81" s="8"/>
      <c r="D81" s="5"/>
      <c r="E81" s="3">
        <f>H81+K81+N81</f>
        <v>0</v>
      </c>
      <c r="F81" s="4">
        <f>I81+L81+O81+Q81</f>
        <v>0</v>
      </c>
      <c r="G81" s="9">
        <f>F81-E81</f>
        <v>0</v>
      </c>
      <c r="H81" s="9">
        <v>0</v>
      </c>
      <c r="I81" s="4">
        <v>0</v>
      </c>
      <c r="J81" s="20">
        <f>I81-H81</f>
        <v>0</v>
      </c>
      <c r="K81" s="4">
        <v>0</v>
      </c>
      <c r="L81" s="4">
        <v>0</v>
      </c>
      <c r="M81" s="19">
        <f>L81-K81</f>
        <v>0</v>
      </c>
      <c r="N81" s="4">
        <v>0</v>
      </c>
      <c r="O81" s="12">
        <v>0</v>
      </c>
      <c r="P81" s="20">
        <f>O81-N81</f>
        <v>0</v>
      </c>
      <c r="Q81" s="11"/>
      <c r="R81" s="1"/>
    </row>
    <row r="82" spans="2:18">
      <c r="B82" s="6">
        <v>76</v>
      </c>
      <c r="C82" s="8"/>
      <c r="D82" s="5"/>
      <c r="E82" s="3">
        <f>H82+K82+N82</f>
        <v>0</v>
      </c>
      <c r="F82" s="4">
        <f>I82+L82+O82+Q82</f>
        <v>0</v>
      </c>
      <c r="G82" s="9">
        <f>F82-E82</f>
        <v>0</v>
      </c>
      <c r="H82" s="9">
        <v>0</v>
      </c>
      <c r="I82" s="4">
        <v>0</v>
      </c>
      <c r="J82" s="20">
        <f>I82-H82</f>
        <v>0</v>
      </c>
      <c r="K82" s="4">
        <v>0</v>
      </c>
      <c r="L82" s="4">
        <v>0</v>
      </c>
      <c r="M82" s="19">
        <f>L82-K82</f>
        <v>0</v>
      </c>
      <c r="N82" s="4">
        <v>0</v>
      </c>
      <c r="O82" s="12">
        <v>0</v>
      </c>
      <c r="P82" s="20">
        <f>O82-N82</f>
        <v>0</v>
      </c>
      <c r="Q82" s="11"/>
      <c r="R82" s="1"/>
    </row>
    <row r="83" spans="2:18">
      <c r="B83" s="6">
        <v>77</v>
      </c>
      <c r="C83" s="8"/>
      <c r="D83" s="5"/>
      <c r="E83" s="3">
        <f>H83+K83+N83</f>
        <v>0</v>
      </c>
      <c r="F83" s="4">
        <f>I83+L83+O83+Q83</f>
        <v>0</v>
      </c>
      <c r="G83" s="9">
        <f>F83-E83</f>
        <v>0</v>
      </c>
      <c r="H83" s="9">
        <v>0</v>
      </c>
      <c r="I83" s="4">
        <v>0</v>
      </c>
      <c r="J83" s="20">
        <f>I83-H83</f>
        <v>0</v>
      </c>
      <c r="K83" s="4">
        <v>0</v>
      </c>
      <c r="L83" s="4">
        <v>0</v>
      </c>
      <c r="M83" s="19">
        <f>L83-K83</f>
        <v>0</v>
      </c>
      <c r="N83" s="4">
        <v>0</v>
      </c>
      <c r="O83" s="12">
        <v>0</v>
      </c>
      <c r="P83" s="20">
        <f>O83-N83</f>
        <v>0</v>
      </c>
      <c r="Q83" s="11"/>
      <c r="R83" s="1"/>
    </row>
    <row r="84" spans="2:18">
      <c r="B84" s="6">
        <v>78</v>
      </c>
      <c r="C84" s="8"/>
      <c r="D84" s="5"/>
      <c r="E84" s="3">
        <f>H84+K84+N84</f>
        <v>0</v>
      </c>
      <c r="F84" s="4">
        <f>I84+L84+O84+Q84</f>
        <v>0</v>
      </c>
      <c r="G84" s="9">
        <f>F84-E84</f>
        <v>0</v>
      </c>
      <c r="H84" s="9">
        <v>0</v>
      </c>
      <c r="I84" s="4">
        <v>0</v>
      </c>
      <c r="J84" s="20">
        <f>I84-H84</f>
        <v>0</v>
      </c>
      <c r="K84" s="4">
        <v>0</v>
      </c>
      <c r="L84" s="4">
        <v>0</v>
      </c>
      <c r="M84" s="19">
        <f>L84-K84</f>
        <v>0</v>
      </c>
      <c r="N84" s="4">
        <v>0</v>
      </c>
      <c r="O84" s="12">
        <v>0</v>
      </c>
      <c r="P84" s="20">
        <f>O84-N84</f>
        <v>0</v>
      </c>
      <c r="Q84" s="11"/>
      <c r="R84" s="1"/>
    </row>
    <row r="85" spans="2:18">
      <c r="B85" s="6">
        <v>79</v>
      </c>
      <c r="C85" s="8"/>
      <c r="D85" s="5"/>
      <c r="E85" s="3">
        <f>H85+K85+N85</f>
        <v>0</v>
      </c>
      <c r="F85" s="4">
        <f>I85+L85+O85+Q85</f>
        <v>0</v>
      </c>
      <c r="G85" s="9">
        <f>F85-E85</f>
        <v>0</v>
      </c>
      <c r="H85" s="9">
        <v>0</v>
      </c>
      <c r="I85" s="4">
        <v>0</v>
      </c>
      <c r="J85" s="20">
        <f>I85-H85</f>
        <v>0</v>
      </c>
      <c r="K85" s="4">
        <v>0</v>
      </c>
      <c r="L85" s="4">
        <v>0</v>
      </c>
      <c r="M85" s="19">
        <f>L85-K85</f>
        <v>0</v>
      </c>
      <c r="N85" s="4">
        <v>0</v>
      </c>
      <c r="O85" s="12">
        <v>0</v>
      </c>
      <c r="P85" s="20">
        <f>O85-N85</f>
        <v>0</v>
      </c>
      <c r="Q85" s="11"/>
      <c r="R85" s="1"/>
    </row>
    <row r="86" spans="2:18">
      <c r="B86" s="6">
        <v>80</v>
      </c>
      <c r="C86" s="8"/>
      <c r="D86" s="5"/>
      <c r="E86" s="3">
        <f>H86+K86+N86</f>
        <v>0</v>
      </c>
      <c r="F86" s="4">
        <f>I86+L86+O86+Q86</f>
        <v>0</v>
      </c>
      <c r="G86" s="9">
        <f>F86-E86</f>
        <v>0</v>
      </c>
      <c r="H86" s="9">
        <v>0</v>
      </c>
      <c r="I86" s="4">
        <v>0</v>
      </c>
      <c r="J86" s="20">
        <f>I86-H86</f>
        <v>0</v>
      </c>
      <c r="K86" s="4">
        <v>0</v>
      </c>
      <c r="L86" s="4">
        <v>0</v>
      </c>
      <c r="M86" s="19">
        <f>L86-K86</f>
        <v>0</v>
      </c>
      <c r="N86" s="4">
        <v>0</v>
      </c>
      <c r="O86" s="12">
        <v>0</v>
      </c>
      <c r="P86" s="20">
        <f>O86-N86</f>
        <v>0</v>
      </c>
      <c r="Q86" s="11"/>
      <c r="R86" s="1"/>
    </row>
    <row r="87" spans="2:18">
      <c r="B87" s="6">
        <v>81</v>
      </c>
      <c r="C87" s="8"/>
      <c r="D87" s="5"/>
      <c r="E87" s="3">
        <f>H87+K87+N87</f>
        <v>0</v>
      </c>
      <c r="F87" s="4">
        <f>I87+L87+O87+Q87</f>
        <v>0</v>
      </c>
      <c r="G87" s="9">
        <f>F87-E87</f>
        <v>0</v>
      </c>
      <c r="H87" s="9">
        <v>0</v>
      </c>
      <c r="I87" s="4">
        <v>0</v>
      </c>
      <c r="J87" s="20">
        <f>I87-H87</f>
        <v>0</v>
      </c>
      <c r="K87" s="4">
        <v>0</v>
      </c>
      <c r="L87" s="4">
        <v>0</v>
      </c>
      <c r="M87" s="19">
        <f>L87-K87</f>
        <v>0</v>
      </c>
      <c r="N87" s="4">
        <v>0</v>
      </c>
      <c r="O87" s="12">
        <v>0</v>
      </c>
      <c r="P87" s="20">
        <f>O87-N87</f>
        <v>0</v>
      </c>
      <c r="Q87" s="11"/>
      <c r="R87" s="1"/>
    </row>
    <row r="88" spans="2:18">
      <c r="B88" s="6">
        <v>82</v>
      </c>
      <c r="C88" s="8"/>
      <c r="D88" s="5"/>
      <c r="E88" s="3">
        <f>H88+K88+N88</f>
        <v>0</v>
      </c>
      <c r="F88" s="4">
        <f>I88+L88+O88+Q88</f>
        <v>0</v>
      </c>
      <c r="G88" s="9">
        <f>F88-E88</f>
        <v>0</v>
      </c>
      <c r="H88" s="9">
        <v>0</v>
      </c>
      <c r="I88" s="4">
        <v>0</v>
      </c>
      <c r="J88" s="20">
        <f>I88-H88</f>
        <v>0</v>
      </c>
      <c r="K88" s="4">
        <v>0</v>
      </c>
      <c r="L88" s="4">
        <v>0</v>
      </c>
      <c r="M88" s="19">
        <f>L88-K88</f>
        <v>0</v>
      </c>
      <c r="N88" s="4">
        <v>0</v>
      </c>
      <c r="O88" s="12">
        <v>0</v>
      </c>
      <c r="P88" s="20">
        <f>O88-N88</f>
        <v>0</v>
      </c>
      <c r="Q88" s="11"/>
      <c r="R88" s="1"/>
    </row>
    <row r="89" spans="2:18">
      <c r="B89" s="6">
        <v>83</v>
      </c>
      <c r="C89" s="8"/>
      <c r="D89" s="5"/>
      <c r="E89" s="3">
        <f>H89+K89+N89</f>
        <v>0</v>
      </c>
      <c r="F89" s="4">
        <f>I89+L89+O89+Q89</f>
        <v>0</v>
      </c>
      <c r="G89" s="9">
        <f>F89-E89</f>
        <v>0</v>
      </c>
      <c r="H89" s="9">
        <v>0</v>
      </c>
      <c r="I89" s="4">
        <v>0</v>
      </c>
      <c r="J89" s="20">
        <f>I89-H89</f>
        <v>0</v>
      </c>
      <c r="K89" s="4">
        <v>0</v>
      </c>
      <c r="L89" s="4">
        <v>0</v>
      </c>
      <c r="M89" s="19">
        <f>L89-K89</f>
        <v>0</v>
      </c>
      <c r="N89" s="4">
        <v>0</v>
      </c>
      <c r="O89" s="12">
        <v>0</v>
      </c>
      <c r="P89" s="20">
        <f>O89-N89</f>
        <v>0</v>
      </c>
      <c r="Q89" s="11"/>
      <c r="R89" s="1"/>
    </row>
    <row r="90" spans="2:18">
      <c r="B90" s="6">
        <v>84</v>
      </c>
      <c r="C90" s="8"/>
      <c r="D90" s="5"/>
      <c r="E90" s="3">
        <f>H90+K90+N90</f>
        <v>0</v>
      </c>
      <c r="F90" s="4">
        <f>I90+L90+O90+Q90</f>
        <v>0</v>
      </c>
      <c r="G90" s="9">
        <f>F90-E90</f>
        <v>0</v>
      </c>
      <c r="H90" s="9">
        <v>0</v>
      </c>
      <c r="I90" s="4">
        <v>0</v>
      </c>
      <c r="J90" s="20">
        <f>I90-H90</f>
        <v>0</v>
      </c>
      <c r="K90" s="4">
        <v>0</v>
      </c>
      <c r="L90" s="4">
        <v>0</v>
      </c>
      <c r="M90" s="19">
        <f>L90-K90</f>
        <v>0</v>
      </c>
      <c r="N90" s="4">
        <v>0</v>
      </c>
      <c r="O90" s="12">
        <v>0</v>
      </c>
      <c r="P90" s="20">
        <f>O90-N90</f>
        <v>0</v>
      </c>
      <c r="Q90" s="11"/>
      <c r="R90" s="1"/>
    </row>
    <row r="91" spans="2:18">
      <c r="B91" s="6">
        <v>85</v>
      </c>
      <c r="C91" s="8"/>
      <c r="D91" s="5"/>
      <c r="E91" s="3">
        <f>H91+K91+N91</f>
        <v>0</v>
      </c>
      <c r="F91" s="4">
        <f>I91+L91+O91+Q91</f>
        <v>0</v>
      </c>
      <c r="G91" s="9">
        <f>F91-E91</f>
        <v>0</v>
      </c>
      <c r="H91" s="9">
        <v>0</v>
      </c>
      <c r="I91" s="4">
        <v>0</v>
      </c>
      <c r="J91" s="20">
        <f>I91-H91</f>
        <v>0</v>
      </c>
      <c r="K91" s="4">
        <v>0</v>
      </c>
      <c r="L91" s="4">
        <v>0</v>
      </c>
      <c r="M91" s="19">
        <f>L91-K91</f>
        <v>0</v>
      </c>
      <c r="N91" s="4">
        <v>0</v>
      </c>
      <c r="O91" s="12">
        <v>0</v>
      </c>
      <c r="P91" s="20">
        <f>O91-N91</f>
        <v>0</v>
      </c>
      <c r="Q91" s="11"/>
      <c r="R91" s="1"/>
    </row>
    <row r="92" spans="2:18">
      <c r="B92" s="6">
        <v>86</v>
      </c>
      <c r="C92" s="8"/>
      <c r="D92" s="5"/>
      <c r="E92" s="3">
        <f>H92+K92+N92</f>
        <v>0</v>
      </c>
      <c r="F92" s="4">
        <f>I92+L92+O92+Q92</f>
        <v>0</v>
      </c>
      <c r="G92" s="9">
        <f>F92-E92</f>
        <v>0</v>
      </c>
      <c r="H92" s="9">
        <v>0</v>
      </c>
      <c r="I92" s="4">
        <v>0</v>
      </c>
      <c r="J92" s="20">
        <f>I92-H92</f>
        <v>0</v>
      </c>
      <c r="K92" s="4">
        <v>0</v>
      </c>
      <c r="L92" s="4">
        <v>0</v>
      </c>
      <c r="M92" s="19">
        <f>L92-K92</f>
        <v>0</v>
      </c>
      <c r="N92" s="4">
        <v>0</v>
      </c>
      <c r="O92" s="12">
        <v>0</v>
      </c>
      <c r="P92" s="20">
        <f>O92-N92</f>
        <v>0</v>
      </c>
      <c r="Q92" s="11"/>
      <c r="R92" s="1"/>
    </row>
    <row r="93" spans="2:18">
      <c r="B93" s="6">
        <v>87</v>
      </c>
      <c r="C93" s="8"/>
      <c r="D93" s="5"/>
      <c r="E93" s="3">
        <f>H93+K93+N93</f>
        <v>0</v>
      </c>
      <c r="F93" s="4">
        <f>I93+L93+O93+Q93</f>
        <v>0</v>
      </c>
      <c r="G93" s="9">
        <f>F93-E93</f>
        <v>0</v>
      </c>
      <c r="H93" s="9">
        <v>0</v>
      </c>
      <c r="I93" s="4">
        <v>0</v>
      </c>
      <c r="J93" s="20">
        <f>I93-H93</f>
        <v>0</v>
      </c>
      <c r="K93" s="4">
        <v>0</v>
      </c>
      <c r="L93" s="4">
        <v>0</v>
      </c>
      <c r="M93" s="19">
        <f>L93-K93</f>
        <v>0</v>
      </c>
      <c r="N93" s="4">
        <v>0</v>
      </c>
      <c r="O93" s="12">
        <v>0</v>
      </c>
      <c r="P93" s="20">
        <f>O93-N93</f>
        <v>0</v>
      </c>
      <c r="Q93" s="11"/>
      <c r="R93" s="1"/>
    </row>
    <row r="94" spans="2:18">
      <c r="B94" s="6">
        <v>88</v>
      </c>
      <c r="C94" s="8"/>
      <c r="D94" s="5"/>
      <c r="E94" s="3">
        <f>H94+K94+N94</f>
        <v>0</v>
      </c>
      <c r="F94" s="4">
        <f>I94+L94+O94+Q94</f>
        <v>0</v>
      </c>
      <c r="G94" s="9">
        <f>F94-E94</f>
        <v>0</v>
      </c>
      <c r="H94" s="9">
        <v>0</v>
      </c>
      <c r="I94" s="4">
        <v>0</v>
      </c>
      <c r="J94" s="20">
        <f>I94-H94</f>
        <v>0</v>
      </c>
      <c r="K94" s="4">
        <v>0</v>
      </c>
      <c r="L94" s="4">
        <v>0</v>
      </c>
      <c r="M94" s="19">
        <f>L94-K94</f>
        <v>0</v>
      </c>
      <c r="N94" s="4">
        <v>0</v>
      </c>
      <c r="O94" s="12">
        <v>0</v>
      </c>
      <c r="P94" s="20">
        <f>O94-N94</f>
        <v>0</v>
      </c>
      <c r="Q94" s="11"/>
      <c r="R94" s="1"/>
    </row>
    <row r="95" spans="2:18">
      <c r="B95" s="6">
        <v>89</v>
      </c>
      <c r="C95" s="8"/>
      <c r="D95" s="5"/>
      <c r="E95" s="3">
        <f>H95+K95+N95</f>
        <v>0</v>
      </c>
      <c r="F95" s="4">
        <f>I95+L95+O95+Q95</f>
        <v>0</v>
      </c>
      <c r="G95" s="9">
        <f>F95-E95</f>
        <v>0</v>
      </c>
      <c r="H95" s="9">
        <v>0</v>
      </c>
      <c r="I95" s="4">
        <v>0</v>
      </c>
      <c r="J95" s="20">
        <f>I95-H95</f>
        <v>0</v>
      </c>
      <c r="K95" s="4">
        <v>0</v>
      </c>
      <c r="L95" s="4">
        <v>0</v>
      </c>
      <c r="M95" s="19">
        <f>L95-K95</f>
        <v>0</v>
      </c>
      <c r="N95" s="4">
        <v>0</v>
      </c>
      <c r="O95" s="12">
        <v>0</v>
      </c>
      <c r="P95" s="20">
        <f>O95-N95</f>
        <v>0</v>
      </c>
      <c r="Q95" s="11"/>
      <c r="R95" s="1"/>
    </row>
    <row r="96" spans="2:18">
      <c r="B96" s="6">
        <v>90</v>
      </c>
      <c r="C96" s="8"/>
      <c r="D96" s="5"/>
      <c r="E96" s="3">
        <f>H96+K96+N96</f>
        <v>0</v>
      </c>
      <c r="F96" s="4">
        <f>I96+L96+O96+Q96</f>
        <v>0</v>
      </c>
      <c r="G96" s="9">
        <f>F96-E96</f>
        <v>0</v>
      </c>
      <c r="H96" s="9">
        <v>0</v>
      </c>
      <c r="I96" s="4">
        <v>0</v>
      </c>
      <c r="J96" s="20">
        <f>I96-H96</f>
        <v>0</v>
      </c>
      <c r="K96" s="4">
        <v>0</v>
      </c>
      <c r="L96" s="4">
        <v>0</v>
      </c>
      <c r="M96" s="19">
        <f>L96-K96</f>
        <v>0</v>
      </c>
      <c r="N96" s="4">
        <v>0</v>
      </c>
      <c r="O96" s="12">
        <v>0</v>
      </c>
      <c r="P96" s="20">
        <f>O96-N96</f>
        <v>0</v>
      </c>
      <c r="Q96" s="11"/>
      <c r="R96" s="1"/>
    </row>
    <row r="97" spans="2:18">
      <c r="B97" s="6">
        <v>91</v>
      </c>
      <c r="C97" s="8"/>
      <c r="D97" s="5"/>
      <c r="E97" s="3">
        <f>H97+K97+N97</f>
        <v>0</v>
      </c>
      <c r="F97" s="4">
        <f>I97+L97+O97+Q97</f>
        <v>0</v>
      </c>
      <c r="G97" s="9">
        <f>F97-E97</f>
        <v>0</v>
      </c>
      <c r="H97" s="9">
        <v>0</v>
      </c>
      <c r="I97" s="4">
        <v>0</v>
      </c>
      <c r="J97" s="20">
        <f>I97-H97</f>
        <v>0</v>
      </c>
      <c r="K97" s="4">
        <v>0</v>
      </c>
      <c r="L97" s="4">
        <v>0</v>
      </c>
      <c r="M97" s="19">
        <f>L97-K97</f>
        <v>0</v>
      </c>
      <c r="N97" s="4">
        <v>0</v>
      </c>
      <c r="O97" s="12">
        <v>0</v>
      </c>
      <c r="P97" s="20">
        <f>O97-N97</f>
        <v>0</v>
      </c>
      <c r="Q97" s="11"/>
      <c r="R97" s="1"/>
    </row>
    <row r="98" spans="2:18">
      <c r="B98" s="6">
        <v>92</v>
      </c>
      <c r="C98" s="8"/>
      <c r="D98" s="5"/>
      <c r="E98" s="3">
        <f>H98+K98+N98</f>
        <v>0</v>
      </c>
      <c r="F98" s="4">
        <f>I98+L98+O98+Q98</f>
        <v>0</v>
      </c>
      <c r="G98" s="9">
        <f>F98-E98</f>
        <v>0</v>
      </c>
      <c r="H98" s="9">
        <v>0</v>
      </c>
      <c r="I98" s="4">
        <v>0</v>
      </c>
      <c r="J98" s="20">
        <f>I98-H98</f>
        <v>0</v>
      </c>
      <c r="K98" s="4">
        <v>0</v>
      </c>
      <c r="L98" s="4">
        <v>0</v>
      </c>
      <c r="M98" s="19">
        <f>L98-K98</f>
        <v>0</v>
      </c>
      <c r="N98" s="4">
        <v>0</v>
      </c>
      <c r="O98" s="12">
        <v>0</v>
      </c>
      <c r="P98" s="20">
        <f>O98-N98</f>
        <v>0</v>
      </c>
      <c r="Q98" s="11"/>
      <c r="R98" s="1"/>
    </row>
    <row r="99" spans="2:18">
      <c r="B99" s="6">
        <v>93</v>
      </c>
      <c r="C99" s="6"/>
      <c r="D99" s="30"/>
      <c r="E99" s="3"/>
      <c r="F99" s="4"/>
      <c r="G99" s="9"/>
      <c r="H99" s="3"/>
      <c r="I99" s="12"/>
      <c r="J99" s="20"/>
      <c r="K99" s="3"/>
      <c r="L99" s="12"/>
      <c r="M99" s="20"/>
      <c r="N99" s="12"/>
      <c r="O99" s="12"/>
      <c r="P99" s="20"/>
      <c r="Q99" s="11"/>
      <c r="R99" s="1"/>
    </row>
    <row r="100" spans="2:18">
      <c r="B100" s="6">
        <v>94</v>
      </c>
      <c r="C100" s="6"/>
      <c r="D100" s="30"/>
      <c r="E100" s="3"/>
      <c r="F100" s="4"/>
      <c r="G100" s="9"/>
      <c r="H100" s="12"/>
      <c r="I100" s="12"/>
      <c r="J100" s="20"/>
      <c r="K100" s="12"/>
      <c r="L100" s="12"/>
      <c r="M100" s="20"/>
      <c r="N100" s="12"/>
      <c r="O100" s="12"/>
      <c r="P100" s="20"/>
      <c r="Q100" s="11"/>
    </row>
  </sheetData>
  <autoFilter ref="B6:Q6" xr:uid="{F1878077-D71F-483A-9D08-C0D7A1B04579}">
    <sortState ref="B7:Q56">
      <sortCondition descending="1" ref="G6"/>
    </sortState>
  </autoFilter>
  <mergeCells count="11">
    <mergeCell ref="Q4:Q5"/>
    <mergeCell ref="B3:B5"/>
    <mergeCell ref="C3:C5"/>
    <mergeCell ref="D3:D5"/>
    <mergeCell ref="E3:E5"/>
    <mergeCell ref="F3:F5"/>
    <mergeCell ref="G3:Q3"/>
    <mergeCell ref="G4:G5"/>
    <mergeCell ref="I4:I5"/>
    <mergeCell ref="L4:L5"/>
    <mergeCell ref="O4:O5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3" id="{5527B447-A9CD-46EC-A800-76AE365372B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Q7:Q100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8BEFCB8DF2C3C478191C7EF98A709F6" ma:contentTypeVersion="1" ma:contentTypeDescription="Креирајте нови документ." ma:contentTypeScope="" ma:versionID="553602337675f3240b3cb4076a17d635">
  <xsd:schema xmlns:xsd="http://www.w3.org/2001/XMLSchema" xmlns:xs="http://www.w3.org/2001/XMLSchema" xmlns:p="http://schemas.microsoft.com/office/2006/metadata/properties" xmlns:ns2="0f37ee01-0781-405a-a340-6acb344575b7" targetNamespace="http://schemas.microsoft.com/office/2006/metadata/properties" ma:root="true" ma:fieldsID="21cea34c78942bde9271c846aea4c545" ns2:_="">
    <xsd:import namespace="0f37ee01-0781-405a-a340-6acb344575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7ee01-0781-405a-a340-6acb344575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Дељено са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адржаја"/>
        <xsd:element ref="dc:title" minOccurs="0" maxOccurs="1" ma:index="4" ma:displayName="Наслов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375D04-ACEB-4FC1-BF13-80C2990EF373}"/>
</file>

<file path=customXml/itemProps2.xml><?xml version="1.0" encoding="utf-8"?>
<ds:datastoreItem xmlns:ds="http://schemas.openxmlformats.org/officeDocument/2006/customXml" ds:itemID="{2A4DBB64-6B5D-42E4-8BF5-3FE3CC5BD481}"/>
</file>

<file path=customXml/itemProps3.xml><?xml version="1.0" encoding="utf-8"?>
<ds:datastoreItem xmlns:ds="http://schemas.openxmlformats.org/officeDocument/2006/customXml" ds:itemID="{43560E2C-B033-48E8-BBB1-2259BF2959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Nenadić</dc:creator>
  <cp:lastModifiedBy>Branislav Jovančić</cp:lastModifiedBy>
  <dcterms:created xsi:type="dcterms:W3CDTF">2024-09-26T12:11:34Z</dcterms:created>
  <dcterms:modified xsi:type="dcterms:W3CDTF">2025-12-31T10:52:23Z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0x01010088BEFCB8DF2C3C478191C7EF98A709F6</vt:lpwstr>
  </property>
</Properties>
</file>