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Razmena\12. Najveći dužnici\Sajt\50 najvećih\2026\Za objavu 01.01.2026\"/>
    </mc:Choice>
  </mc:AlternateContent>
  <xr:revisionPtr revIDLastSave="0" documentId="13_ncr:1_{EF45A706-E48E-486C-81DF-CC52D012DFCF}" xr6:coauthVersionLast="36" xr6:coauthVersionMax="36" xr10:uidLastSave="{00000000-0000-0000-0000-000000000000}"/>
  <bookViews>
    <workbookView xWindow="-105" yWindow="-105" windowWidth="19425" windowHeight="11505" xr2:uid="{8CADEEB0-6943-4C11-9506-B6E6E456C4E2}"/>
  </bookViews>
  <sheets>
    <sheet name="Sheet1" sheetId="1" r:id="rId1"/>
  </sheets>
  <definedNames>
    <definedName name="_xlnm._FilterDatabase" localSheetId="0" hidden="1">Sheet1!$A$5:$K$52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G35" i="1"/>
  <c r="F35" i="1" s="1"/>
  <c r="G53" i="1" l="1"/>
  <c r="F53" i="1" s="1"/>
  <c r="D53" i="1"/>
  <c r="G52" i="1"/>
  <c r="F52" i="1" s="1"/>
  <c r="D52" i="1"/>
  <c r="G39" i="1"/>
  <c r="G17" i="1" l="1"/>
  <c r="G23" i="1" l="1"/>
  <c r="G30" i="1" l="1"/>
  <c r="G25" i="1"/>
  <c r="G6" i="1" l="1"/>
  <c r="D10" i="1" l="1"/>
  <c r="G10" i="1"/>
  <c r="F10" i="1" s="1"/>
  <c r="G16" i="1" l="1"/>
  <c r="G7" i="1"/>
  <c r="G8" i="1"/>
  <c r="G9" i="1"/>
  <c r="G11" i="1"/>
  <c r="G12" i="1"/>
  <c r="G13" i="1"/>
  <c r="G14" i="1"/>
  <c r="G15" i="1"/>
  <c r="G18" i="1"/>
  <c r="G19" i="1"/>
  <c r="G20" i="1"/>
  <c r="G28" i="1"/>
  <c r="G22" i="1"/>
  <c r="G24" i="1"/>
  <c r="G26" i="1"/>
  <c r="G21" i="1"/>
  <c r="G27" i="1"/>
  <c r="G50" i="1"/>
  <c r="G48" i="1"/>
  <c r="G31" i="1"/>
  <c r="G37" i="1"/>
  <c r="G33" i="1"/>
  <c r="G36" i="1"/>
  <c r="G49" i="1"/>
  <c r="G43" i="1"/>
  <c r="G42" i="1"/>
  <c r="G40" i="1"/>
  <c r="G44" i="1"/>
  <c r="G41" i="1"/>
  <c r="G46" i="1"/>
  <c r="G45" i="1"/>
  <c r="G38" i="1"/>
  <c r="G47" i="1"/>
  <c r="G32" i="1"/>
  <c r="G54" i="1"/>
  <c r="D20" i="1" l="1"/>
  <c r="F38" i="1"/>
  <c r="D38" i="1"/>
  <c r="F9" i="1"/>
  <c r="F20" i="1"/>
  <c r="D55" i="1"/>
  <c r="F29" i="1" l="1"/>
  <c r="D29" i="1"/>
  <c r="F22" i="1"/>
  <c r="D22" i="1"/>
  <c r="F19" i="1"/>
  <c r="D19" i="1"/>
  <c r="F16" i="1"/>
  <c r="D16" i="1"/>
  <c r="D13" i="1"/>
  <c r="F13" i="1"/>
  <c r="D9" i="1"/>
  <c r="F25" i="1" l="1"/>
  <c r="D25" i="1"/>
  <c r="D26" i="1"/>
  <c r="F7" i="1" l="1"/>
  <c r="F32" i="1" l="1"/>
  <c r="F45" i="1"/>
  <c r="F54" i="1"/>
  <c r="F34" i="1"/>
  <c r="F44" i="1"/>
  <c r="F47" i="1"/>
  <c r="F39" i="1"/>
  <c r="F46" i="1" l="1"/>
  <c r="D7" i="1"/>
  <c r="D8" i="1"/>
  <c r="D11" i="1"/>
  <c r="D12" i="1"/>
  <c r="D14" i="1"/>
  <c r="D17" i="1"/>
  <c r="D15" i="1"/>
  <c r="D18" i="1"/>
  <c r="D23" i="1"/>
  <c r="D24" i="1"/>
  <c r="D28" i="1"/>
  <c r="D21" i="1"/>
  <c r="D30" i="1"/>
  <c r="D27" i="1"/>
  <c r="D50" i="1"/>
  <c r="D51" i="1"/>
  <c r="D48" i="1"/>
  <c r="D31" i="1"/>
  <c r="D43" i="1"/>
  <c r="D42" i="1"/>
  <c r="D40" i="1"/>
  <c r="D36" i="1"/>
  <c r="D41" i="1"/>
  <c r="D37" i="1"/>
  <c r="D49" i="1"/>
  <c r="D33" i="1"/>
  <c r="D32" i="1"/>
  <c r="D45" i="1"/>
  <c r="D54" i="1"/>
  <c r="D34" i="1"/>
  <c r="D44" i="1"/>
  <c r="D47" i="1"/>
  <c r="D46" i="1"/>
  <c r="D39" i="1"/>
  <c r="F43" i="1"/>
  <c r="F42" i="1" l="1"/>
  <c r="F48" i="1"/>
  <c r="F21" i="1" l="1"/>
  <c r="F37" i="1" l="1"/>
  <c r="F8" i="1"/>
  <c r="F12" i="1" l="1"/>
  <c r="F17" i="1"/>
  <c r="F23" i="1"/>
  <c r="F24" i="1"/>
  <c r="F26" i="1"/>
  <c r="F27" i="1"/>
  <c r="F51" i="1"/>
  <c r="F31" i="1"/>
  <c r="F40" i="1"/>
  <c r="F41" i="1"/>
  <c r="F33" i="1"/>
  <c r="F49" i="1"/>
  <c r="F11" i="1"/>
  <c r="F14" i="1"/>
  <c r="F18" i="1"/>
  <c r="F28" i="1"/>
  <c r="F30" i="1" l="1"/>
  <c r="F6" i="1"/>
  <c r="F50" i="1"/>
  <c r="F36" i="1"/>
  <c r="D6" i="1"/>
  <c r="F15" i="1" l="1"/>
  <c r="F55" i="1" l="1"/>
</calcChain>
</file>

<file path=xl/sharedStrings.xml><?xml version="1.0" encoding="utf-8"?>
<sst xmlns="http://schemas.openxmlformats.org/spreadsheetml/2006/main" count="137" uniqueCount="136">
  <si>
    <t>ПИБ</t>
  </si>
  <si>
    <t>Назив купца</t>
  </si>
  <si>
    <t>Редни
број</t>
  </si>
  <si>
    <t>101478352</t>
  </si>
  <si>
    <t>Ликвидација/
стечај/УППР</t>
  </si>
  <si>
    <t>7 (8+9+10+11)</t>
  </si>
  <si>
    <t>102089553</t>
  </si>
  <si>
    <t>101576503</t>
  </si>
  <si>
    <t>ENERGETIKA DOO KRAGUJEVAC</t>
  </si>
  <si>
    <t>JAVNO PREDUZEĆE ZA PODZEMNU EKSPLOATACIJU UGLJA</t>
  </si>
  <si>
    <t>100002524</t>
  </si>
  <si>
    <t>113388079</t>
  </si>
  <si>
    <t>100346317</t>
  </si>
  <si>
    <t>102129944</t>
  </si>
  <si>
    <t>JPKP"LAZAREVAC"</t>
  </si>
  <si>
    <t>100351876</t>
  </si>
  <si>
    <t>VATERPOLO KLUB "PARTIZAN"</t>
  </si>
  <si>
    <t>101508753</t>
  </si>
  <si>
    <t>ZASTAVA ORUŽJE AD KRAGUJEVAC</t>
  </si>
  <si>
    <t>104004496</t>
  </si>
  <si>
    <t>101962787</t>
  </si>
  <si>
    <t>KONCERN PETAR DRAPŠIN AD MLADENOVAC</t>
  </si>
  <si>
    <t>102143481</t>
  </si>
  <si>
    <t>JKP VODOVOD SMEDEREVSKA PALANKA</t>
  </si>
  <si>
    <t>102132422</t>
  </si>
  <si>
    <t>JP "MORAVA"</t>
  </si>
  <si>
    <t>100319447</t>
  </si>
  <si>
    <t>JKP "GRADSKA TOPLANA" KRUŠEVAC</t>
  </si>
  <si>
    <t>102898304</t>
  </si>
  <si>
    <t>OPŠTINSKA UPRAVA OPŠTINE SJENICA</t>
  </si>
  <si>
    <t>100184116</t>
  </si>
  <si>
    <t>100406583</t>
  </si>
  <si>
    <t>JP DIREKCIJA ZA RAZVOJ I IZGRADNJU GRADA VRANJA</t>
  </si>
  <si>
    <t>103917325</t>
  </si>
  <si>
    <t>METALFER STEEL MILL DOO SREMSKA MITROVICA</t>
  </si>
  <si>
    <t>108341446</t>
  </si>
  <si>
    <t>VOJNA USTANOVA "MOROVIĆ"</t>
  </si>
  <si>
    <t>102842044</t>
  </si>
  <si>
    <t>102632285</t>
  </si>
  <si>
    <t>OPŠTINSKA UPRAVA SMEDEREVSKA PALANKA</t>
  </si>
  <si>
    <t>101329411</t>
  </si>
  <si>
    <t>SPECIJALNA BOLNICA ZA REHABILITACIJU GAMZIGRAD G.B</t>
  </si>
  <si>
    <t>104763715</t>
  </si>
  <si>
    <t>106468452</t>
  </si>
  <si>
    <t>PRIVREDNO DRUŠTVO DUNAV TRGOVINA DOO SMEDEREVO</t>
  </si>
  <si>
    <t>100562605</t>
  </si>
  <si>
    <t>ZASTAVA KOVAČNICA AD KRAGUJEVAC</t>
  </si>
  <si>
    <t>101543907</t>
  </si>
  <si>
    <t>113106138</t>
  </si>
  <si>
    <t>104776051</t>
  </si>
  <si>
    <t>KERAMIKA KANJIŽA DOO</t>
  </si>
  <si>
    <t>Споразум о измирењу дуга
(динара)</t>
  </si>
  <si>
    <t>Доспела потраживања
за електричну енергију
 и таксу за ЈМС
(динара)</t>
  </si>
  <si>
    <t>Утужено потраживање
(динара)</t>
  </si>
  <si>
    <t>Ликвидација/стечај/УППР
(динара)</t>
  </si>
  <si>
    <t>103125366</t>
  </si>
  <si>
    <t>111471338</t>
  </si>
  <si>
    <t>110924099</t>
  </si>
  <si>
    <t>1*</t>
  </si>
  <si>
    <t>Дана 31.01.2019. године над купцем "Железара Смедерево" доо Смедерево - у стечају, покренут је стечајни поступак и целокупан износ потраживања је пријављен у стечајну масу. Почев од јула 2016. године комплетну имовину која је била у власништву Железаре Смедерево преузео је нови власник, New-Silkroad Holding Co. Limited из НР Кине.  Исти је наставио да послује под новим именом "HBIS Group Serbia Iron &amp; Steel" доо Београд и редовно измирује своје текуће обавезе.</t>
  </si>
  <si>
    <t>2*</t>
  </si>
  <si>
    <t>3*</t>
  </si>
  <si>
    <t>Дана 15.09.2020. године над купцем "СФС" ад Параћин, покренут је стечајни поступак. Износ од 895 милиона динара је пријављен у стечајну масу. Дана 08.11.2022. године обустављен је стечајни поступак над стечајним дужником и исти настављен над стечајном масом дужника.</t>
  </si>
  <si>
    <t>4*</t>
  </si>
  <si>
    <t>Дана 08.02.2017. године над купцем "Радијатор" ад Београд - у стечају, покренут је стечајни поступак. Износ од 671 милион динара је пријављен у стечајну масу. Дана 29.06.2021. године обустављен је поступак над стечајним дужником и исти настављен над стечајном масом.</t>
  </si>
  <si>
    <t>5*</t>
  </si>
  <si>
    <t>Дана 14.09.2018. године над купцем "ХИП Азотара" доо Панчево, покренут је стечајни поступак. Износ од 417 милиона динара је пријављен у стечајну масу. Дана 20.05.2021. године обустављен је стечајни поступак над стечајним дужником, услед продаје стечајног дужника као правног лица, и исти настављен над стечајном масом стечајног дужника.</t>
  </si>
  <si>
    <t>6*</t>
  </si>
  <si>
    <t>Дана 04.04.2017. године над купцем "ИМР" ад Београд - у стечају, покренут је стечајни поступак и целокупан износ потраживања је пријављен у стечајну масу.</t>
  </si>
  <si>
    <t>7*</t>
  </si>
  <si>
    <t>Политика АД Београд, потраживање од купца Политика АД Београд закључно са 27.07.2024. године је обухваћено правоснажно усвојеним УППР-ом, којим је дефинисана конверзија дуга у капитал, а што ће бити спроведено након емитовања акција од стране Политика АД Београд и преноса на власнички рачун ЕПС АД</t>
  </si>
  <si>
    <t>8*</t>
  </si>
  <si>
    <t>Дана 13.01.2016. године над купцем ИМК 14. ОКТОБАР АД - у стечају, покренут је  стечајни поступак. Износ од 249 милиона динара је пријављен у стечајну масу.</t>
  </si>
  <si>
    <t>9*</t>
  </si>
  <si>
    <t>Дана 24.02.2016. године над купцем ППТ Ремонт и енергетика, покренут је стечајни поступак. Износ од 187 милиона динара је пријављен у стечајну масу.</t>
  </si>
  <si>
    <t>10*</t>
  </si>
  <si>
    <t>Дана 28.11.2019. године над купцем ПД Азотара Суботица, покренут је стечајни поступак. Износ од 86 милиона динара је пријављен у стечајну масу.</t>
  </si>
  <si>
    <t>11*</t>
  </si>
  <si>
    <t>12*</t>
  </si>
  <si>
    <t>Дана 22.09.2015. године над купцем, Стечајна Маса ИМТ Београд покренут је стечајни поступак. Износ од  80 милиона динара пријављен је у стечајну масу. Поступак је настављен над стечајном масом.</t>
  </si>
  <si>
    <t>13*</t>
  </si>
  <si>
    <t>14*</t>
  </si>
  <si>
    <t>15*</t>
  </si>
  <si>
    <t>Дана 09.09.2016. године над купцем Компанија Агрожив у стечају покренут је стечајни поступак. Износ од 60 милиона динара пријављен је у стечајну масу.</t>
  </si>
  <si>
    <t>TOZA MARKOVIĆ DOO KIKINDA</t>
  </si>
  <si>
    <t>100579713</t>
  </si>
  <si>
    <t>JKP "BEOGRADSKI VODOVOD I KANALIZACIJA"</t>
  </si>
  <si>
    <t>MINISTARSTVO UNUTRAŠNJIH POSLOVA</t>
  </si>
  <si>
    <t>100387234</t>
  </si>
  <si>
    <t>MLADENOVAC J.K.P. ZA PROIZ. I DIST.VODE,ODRŽ.HIGIJ</t>
  </si>
  <si>
    <t>CRVENA ZVEZDA -ROMSKO NASELJE</t>
  </si>
  <si>
    <t>STEČAJNA MASA:HIPOL AD, ODŽACI</t>
  </si>
  <si>
    <t>100471863</t>
  </si>
  <si>
    <t>Дана 03.04.2024. године за купца KOTEKS DOO BEOGRAD-SURČIN донет је правоснажан  УППР за износ од 84 милиона динара.</t>
  </si>
  <si>
    <t>103084723</t>
  </si>
  <si>
    <t>100049398</t>
  </si>
  <si>
    <t>JKP GSP "BEOGRAD"</t>
  </si>
  <si>
    <t>112954258</t>
  </si>
  <si>
    <t>Дана 29.12.2015. године над купцем Стечајна маса Концерн фабрика вагона Краљево покренут је стечајни поступак. Износ од 63 милиона динара пријаљено је у стечајну масу. Поступак је настављен над стечајном масом.</t>
  </si>
  <si>
    <t>Дана 24.03.2016. године над купцем, Стечајна маса Јагодинска пивара, покренут је  стечајни поступак. У стечану масу пријављен је износ од 40 милиона динара. Поступак је настављен над стечајном масом.</t>
  </si>
  <si>
    <t>Дана 02.07.20214. године над купцем Фабрика папира и амбалаже Лепенка доо у стечају покренут је стечајни поступак и у стечај је пријављен износ од 90 милиона динара. Поступак је настављен над стечајном масом.</t>
  </si>
  <si>
    <t>Доспело потраживање на дан 30.11.2025.
(динара)</t>
  </si>
  <si>
    <t>Уплате до 25.12.2025.
(динара)</t>
  </si>
  <si>
    <t>Стање на дан 25.12.2025.
(динара)
(колоне 5-6)</t>
  </si>
  <si>
    <r>
      <t xml:space="preserve">Списак 50 највећих дужника на дан 30.11.2025. године
</t>
    </r>
    <r>
      <rPr>
        <b/>
        <sz val="11"/>
        <color theme="1"/>
        <rFont val="Aptos Narrow"/>
        <family val="2"/>
        <scheme val="minor"/>
      </rPr>
      <t>са уплатама евидентираним до 25.12.2025. године</t>
    </r>
  </si>
  <si>
    <t>OP�TINA TUTIN</t>
  </si>
  <si>
    <t>HOLDING KABLOVI AD JAGODINA</t>
  </si>
  <si>
    <t>USTANOVA GERONTOLOŠKI CENTAR BEOGRAD</t>
  </si>
  <si>
    <t>PRIVREDNO DRUŠTVO PPT-PETOLETKA DOO TRSTENIK</t>
  </si>
  <si>
    <t/>
  </si>
  <si>
    <t>101158038</t>
  </si>
  <si>
    <t>100011573</t>
  </si>
  <si>
    <t>109322064</t>
  </si>
  <si>
    <t>AD VINO ŽUPA ALEKSANDROVAC</t>
  </si>
  <si>
    <t>GRAD NOVI PAZAR</t>
  </si>
  <si>
    <t>105633580</t>
  </si>
  <si>
    <t>VELJKO PEJOVIĆ - KOLEKTIVNI SMEŠTAJ</t>
  </si>
  <si>
    <t>PIES UNIKUM DOO</t>
  </si>
  <si>
    <t>POVERENIŠTVO ZA IZBEGLICE OPŠ. GROC</t>
  </si>
  <si>
    <t>101552942</t>
  </si>
  <si>
    <t>STEČAJNA MASA: FABRIKA PAPIRA I AMBALAŽE LEPENKA DOO - NOVI KNEŽEVAC</t>
  </si>
  <si>
    <t>ŽELEZARA SMEDEREVO D.O.O. 1*</t>
  </si>
  <si>
    <t>STEČAJNA MASA:SRPSKA FABRIKA STAKLA 2*</t>
  </si>
  <si>
    <t>STEČAJNA MASA: AKCIONARSKO DRUŠTVO ZA PROIZVODNJU RADIJATORA, KOTLOVA I USLUŽNOG LIVA RADIJATOR, BEOGRAD-ČUKARICA - U STEČAJU 3*</t>
  </si>
  <si>
    <t>STEČAJNA MASA: HIP AZOTARA PANČEVO - U STEČAJU 4*</t>
  </si>
  <si>
    <t>STEČAJNA MASA: AKCIONARSKO DRUŠTVO INDUSTRIJA MOTORA RAKOVICA , BEOGRAD (RAKOVICA) - U STEČAJU 5*</t>
  </si>
  <si>
    <t>POLITIKA AD BEOGRAD 6*</t>
  </si>
  <si>
    <t>IMK 14.OKTOBAR AD - U STEČAJU 7*</t>
  </si>
  <si>
    <t>PPT "REMONT I ENERGETIKA" AD 8*</t>
  </si>
  <si>
    <t>PD "AZOTARA" DOO - U STECAJU 9*</t>
  </si>
  <si>
    <t>KOTEKS DOO BEOGRAD-SURČIN 10*</t>
  </si>
  <si>
    <t>STEČAJNA MASA IMT AD, BEOGRAD - U STEČAJU 11*</t>
  </si>
  <si>
    <t>STEČAJNA MASA JAGODINSKA PIVARA AD 12*</t>
  </si>
  <si>
    <t>STEČAJNA MASA: KONCERN FABRIKA VAGONA KRALJEVO 13*</t>
  </si>
  <si>
    <t>KOMPANIJA AGROŽIV A.D. - U STEČAJU 14*</t>
  </si>
  <si>
    <t>STEČAJNA MASA: FABRIKA PAPIRA I AMBALAŽE LEPENKA DOO 15*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</si>
</sst>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00.00;\(#,#00.00\)"/>
    <numFmt numFmtId="165" formatCode="#,##0.00;\(#,#00.00\)"/>
  </numFmts>
  <fonts count="7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8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165" fontId="2" fillId="0" borderId="1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4" fontId="2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1" fontId="1" fillId="4" borderId="13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165" fontId="2" fillId="4" borderId="12" xfId="0" applyNumberFormat="1" applyFont="1" applyFill="1" applyBorder="1" applyAlignment="1">
      <alignment horizontal="right" vertical="center" wrapText="1"/>
    </xf>
    <xf numFmtId="0" fontId="1" fillId="4" borderId="1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D86D-B55A-4CC8-83C1-C96F562FBF9F}">
  <sheetPr>
    <pageSetUpPr fitToPage="1"/>
  </sheetPr>
  <dimension ref="A1:N76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C37" sqref="C37"/>
    </sheetView>
  </sheetViews>
  <sheetFormatPr defaultRowHeight="14.25"/>
  <cols>
    <col min="1" max="1" width="8" customWidth="1"/>
    <col min="2" max="2" width="13.75" customWidth="1"/>
    <col min="3" max="3" width="56.75" customWidth="1"/>
    <col min="4" max="4" width="15.125" customWidth="1"/>
    <col min="5" max="5" width="21.5" customWidth="1"/>
    <col min="6" max="6" width="27.125" style="1" bestFit="1" customWidth="1"/>
    <col min="7" max="7" width="18.875" customWidth="1"/>
    <col min="8" max="8" width="19.125" bestFit="1" customWidth="1"/>
    <col min="9" max="9" width="19.125" customWidth="1"/>
    <col min="10" max="10" width="20.25" bestFit="1" customWidth="1"/>
    <col min="11" max="11" width="25.5" bestFit="1" customWidth="1"/>
    <col min="12" max="12" width="19.75" customWidth="1"/>
    <col min="13" max="13" width="20" style="2" customWidth="1"/>
    <col min="14" max="14" width="19.75" customWidth="1"/>
  </cols>
  <sheetData>
    <row r="1" spans="1:14" ht="51" customHeight="1">
      <c r="A1" s="21" t="s">
        <v>104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7"/>
      <c r="M1" s="7"/>
      <c r="N1" s="7"/>
    </row>
    <row r="2" spans="1:14" ht="15" thickBot="1"/>
    <row r="3" spans="1:14" ht="26.25" customHeight="1">
      <c r="A3" s="28" t="s">
        <v>2</v>
      </c>
      <c r="B3" s="30" t="s">
        <v>0</v>
      </c>
      <c r="C3" s="32" t="s">
        <v>1</v>
      </c>
      <c r="D3" s="24" t="s">
        <v>4</v>
      </c>
      <c r="E3" s="34" t="s">
        <v>101</v>
      </c>
      <c r="F3" s="34" t="s">
        <v>102</v>
      </c>
      <c r="G3" s="34" t="s">
        <v>103</v>
      </c>
      <c r="H3" s="26" t="s">
        <v>51</v>
      </c>
      <c r="I3" s="28" t="s">
        <v>52</v>
      </c>
      <c r="J3" s="26" t="s">
        <v>53</v>
      </c>
      <c r="K3" s="24" t="s">
        <v>54</v>
      </c>
      <c r="L3" s="23"/>
      <c r="M3" s="23"/>
      <c r="N3" s="23"/>
    </row>
    <row r="4" spans="1:14" ht="60.6" customHeight="1" thickBot="1">
      <c r="A4" s="29"/>
      <c r="B4" s="31"/>
      <c r="C4" s="33"/>
      <c r="D4" s="25"/>
      <c r="E4" s="35"/>
      <c r="F4" s="35"/>
      <c r="G4" s="35"/>
      <c r="H4" s="27"/>
      <c r="I4" s="29"/>
      <c r="J4" s="27"/>
      <c r="K4" s="25"/>
      <c r="L4" s="23"/>
      <c r="M4" s="23"/>
      <c r="N4" s="23"/>
    </row>
    <row r="5" spans="1:14" ht="15.75" thickTop="1" thickBot="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7">
        <v>6</v>
      </c>
      <c r="G5" s="12" t="s">
        <v>5</v>
      </c>
      <c r="H5" s="12">
        <v>8</v>
      </c>
      <c r="I5" s="12">
        <v>9</v>
      </c>
      <c r="J5" s="12">
        <v>10</v>
      </c>
      <c r="K5" s="12">
        <v>11</v>
      </c>
      <c r="L5" s="4"/>
      <c r="M5" s="4"/>
      <c r="N5" s="4"/>
    </row>
    <row r="6" spans="1:14" ht="15" thickTop="1">
      <c r="A6" s="11">
        <v>1</v>
      </c>
      <c r="B6" s="9" t="s">
        <v>55</v>
      </c>
      <c r="C6" s="10" t="s">
        <v>121</v>
      </c>
      <c r="D6" s="9" t="str">
        <f>IF(K6&lt;&gt;0,"ДА","НЕ")</f>
        <v>ДА</v>
      </c>
      <c r="E6" s="8">
        <v>6292540137.9499998</v>
      </c>
      <c r="F6" s="8">
        <f>E6-G6</f>
        <v>0</v>
      </c>
      <c r="G6" s="14">
        <f>H6+I6+J6+K6</f>
        <v>6292540137.9499998</v>
      </c>
      <c r="H6" s="15">
        <v>0</v>
      </c>
      <c r="I6" s="15">
        <v>0</v>
      </c>
      <c r="J6" s="15">
        <v>0</v>
      </c>
      <c r="K6" s="16">
        <v>6292540137.9499998</v>
      </c>
      <c r="L6" s="5"/>
      <c r="M6" s="6"/>
      <c r="N6" s="6"/>
    </row>
    <row r="7" spans="1:14">
      <c r="A7" s="11">
        <v>2</v>
      </c>
      <c r="B7" s="9" t="s">
        <v>7</v>
      </c>
      <c r="C7" s="10" t="s">
        <v>8</v>
      </c>
      <c r="D7" s="9" t="str">
        <f>IF(K7&lt;&gt;0,"ДА","НЕ")</f>
        <v>НЕ</v>
      </c>
      <c r="E7" s="8">
        <v>2462170791.23</v>
      </c>
      <c r="F7" s="8">
        <f>E7-G7</f>
        <v>11654202.289999962</v>
      </c>
      <c r="G7" s="14">
        <f>H7+I7+J7+K7</f>
        <v>2450516588.9400001</v>
      </c>
      <c r="H7" s="15">
        <v>2450516588.9400001</v>
      </c>
      <c r="I7" s="15">
        <v>0</v>
      </c>
      <c r="J7" s="15">
        <v>0</v>
      </c>
      <c r="K7" s="16">
        <v>0</v>
      </c>
      <c r="L7" s="5"/>
      <c r="M7" s="6"/>
      <c r="N7" s="6"/>
    </row>
    <row r="8" spans="1:14">
      <c r="A8" s="11">
        <v>3</v>
      </c>
      <c r="B8" s="9" t="s">
        <v>94</v>
      </c>
      <c r="C8" s="10" t="s">
        <v>9</v>
      </c>
      <c r="D8" s="9" t="str">
        <f>IF(K8&lt;&gt;0,"ДА","НЕ")</f>
        <v>НЕ</v>
      </c>
      <c r="E8" s="8">
        <v>2343855998.5300002</v>
      </c>
      <c r="F8" s="8">
        <f>E8-G8</f>
        <v>72408201.330000401</v>
      </c>
      <c r="G8" s="14">
        <f>H8+I8+J8+K8</f>
        <v>2271447797.1999998</v>
      </c>
      <c r="H8" s="15">
        <v>2168267096.2399998</v>
      </c>
      <c r="I8" s="15">
        <v>103180700.95999999</v>
      </c>
      <c r="J8" s="15">
        <v>0</v>
      </c>
      <c r="K8" s="16">
        <v>0</v>
      </c>
      <c r="L8" s="5"/>
      <c r="M8" s="6"/>
      <c r="N8" s="6"/>
    </row>
    <row r="9" spans="1:14">
      <c r="A9" s="11">
        <v>4</v>
      </c>
      <c r="B9" s="9" t="s">
        <v>10</v>
      </c>
      <c r="C9" s="10" t="s">
        <v>126</v>
      </c>
      <c r="D9" s="9" t="str">
        <f>IF(K9&lt;&gt;0,"ДА","НЕ")</f>
        <v>НЕ</v>
      </c>
      <c r="E9" s="8">
        <v>1420203648.1300001</v>
      </c>
      <c r="F9" s="8">
        <f>E9-G9</f>
        <v>4008000</v>
      </c>
      <c r="G9" s="14">
        <f>H9+I9+J9+K9</f>
        <v>1416195648.1300001</v>
      </c>
      <c r="H9" s="15">
        <v>1396906052.6400001</v>
      </c>
      <c r="I9" s="15">
        <v>19289595.489999998</v>
      </c>
      <c r="J9" s="15">
        <v>0</v>
      </c>
      <c r="K9" s="16">
        <v>0</v>
      </c>
      <c r="L9" s="5"/>
      <c r="M9" s="6"/>
      <c r="N9" s="6"/>
    </row>
    <row r="10" spans="1:14">
      <c r="A10" s="11">
        <v>5</v>
      </c>
      <c r="B10" s="9" t="s">
        <v>12</v>
      </c>
      <c r="C10" s="10" t="s">
        <v>86</v>
      </c>
      <c r="D10" s="9" t="str">
        <f>IF(K10&lt;&gt;0,"ДА","НЕ")</f>
        <v>НЕ</v>
      </c>
      <c r="E10" s="8">
        <v>1187686358.8199999</v>
      </c>
      <c r="F10" s="8">
        <f>E10-G10</f>
        <v>98594768.229999781</v>
      </c>
      <c r="G10" s="14">
        <f>H10+I10+J10+K10</f>
        <v>1089091590.5900002</v>
      </c>
      <c r="H10" s="15">
        <v>1079714871.21</v>
      </c>
      <c r="I10" s="15">
        <v>9376719.3800000008</v>
      </c>
      <c r="J10" s="15">
        <v>0</v>
      </c>
      <c r="K10" s="16">
        <v>0</v>
      </c>
      <c r="L10" s="5"/>
      <c r="M10" s="6"/>
      <c r="N10" s="6"/>
    </row>
    <row r="11" spans="1:14">
      <c r="A11" s="11">
        <v>6</v>
      </c>
      <c r="B11" s="9" t="s">
        <v>11</v>
      </c>
      <c r="C11" s="10" t="s">
        <v>122</v>
      </c>
      <c r="D11" s="9" t="str">
        <f>IF(K11&lt;&gt;0,"ДА","НЕ")</f>
        <v>ДА</v>
      </c>
      <c r="E11" s="8">
        <v>739154331.11000001</v>
      </c>
      <c r="F11" s="8">
        <f>E11-G11</f>
        <v>0</v>
      </c>
      <c r="G11" s="14">
        <f>H11+I11+J11+K11</f>
        <v>739154331.11000001</v>
      </c>
      <c r="H11" s="13">
        <v>0</v>
      </c>
      <c r="I11" s="13">
        <v>0</v>
      </c>
      <c r="J11" s="15">
        <v>0</v>
      </c>
      <c r="K11" s="16">
        <v>739154331.11000001</v>
      </c>
      <c r="L11" s="5"/>
      <c r="M11" s="6"/>
      <c r="N11" s="6"/>
    </row>
    <row r="12" spans="1:14" ht="38.25">
      <c r="A12" s="11">
        <v>7</v>
      </c>
      <c r="B12" s="9">
        <v>112623214</v>
      </c>
      <c r="C12" s="54" t="s">
        <v>123</v>
      </c>
      <c r="D12" s="9" t="str">
        <f>IF(K12&lt;&gt;0,"ДА","НЕ")</f>
        <v>ДА</v>
      </c>
      <c r="E12" s="8">
        <v>671279084.08999991</v>
      </c>
      <c r="F12" s="8">
        <f>E12-G12</f>
        <v>0</v>
      </c>
      <c r="G12" s="14">
        <f>H12+I12+J12+K12</f>
        <v>671279084.08999991</v>
      </c>
      <c r="H12" s="15">
        <v>0</v>
      </c>
      <c r="I12" s="15">
        <v>0</v>
      </c>
      <c r="J12" s="15">
        <v>0</v>
      </c>
      <c r="K12" s="16">
        <v>671279084.08999991</v>
      </c>
      <c r="L12" s="5"/>
      <c r="M12" s="6"/>
      <c r="N12" s="6"/>
    </row>
    <row r="13" spans="1:14">
      <c r="A13" s="11">
        <v>8</v>
      </c>
      <c r="B13" s="9" t="s">
        <v>13</v>
      </c>
      <c r="C13" s="54" t="s">
        <v>14</v>
      </c>
      <c r="D13" s="9" t="str">
        <f>IF(K13&lt;&gt;0,"ДА","НЕ")</f>
        <v>НЕ</v>
      </c>
      <c r="E13" s="3">
        <v>570578370.07000005</v>
      </c>
      <c r="F13" s="8">
        <f>E13-G13</f>
        <v>19661479.649999976</v>
      </c>
      <c r="G13" s="14">
        <f>H13+I13+J13+K13</f>
        <v>550916890.42000008</v>
      </c>
      <c r="H13" s="15">
        <v>535903812.73000002</v>
      </c>
      <c r="I13" s="15">
        <v>15013077.689999999</v>
      </c>
      <c r="J13" s="15">
        <v>0</v>
      </c>
      <c r="K13" s="16">
        <v>0</v>
      </c>
      <c r="L13" s="5"/>
      <c r="M13" s="6"/>
      <c r="N13" s="6"/>
    </row>
    <row r="14" spans="1:14">
      <c r="A14" s="11">
        <v>9</v>
      </c>
      <c r="B14" s="9">
        <v>112523140</v>
      </c>
      <c r="C14" s="10" t="s">
        <v>124</v>
      </c>
      <c r="D14" s="9" t="str">
        <f>IF(K14&lt;&gt;0,"ДА","НЕ")</f>
        <v>ДА</v>
      </c>
      <c r="E14" s="3">
        <v>410036181.44999999</v>
      </c>
      <c r="F14" s="8">
        <f>E14-G14</f>
        <v>0</v>
      </c>
      <c r="G14" s="14">
        <f>H14+I14+J14+K14</f>
        <v>410036181.44999999</v>
      </c>
      <c r="H14" s="15">
        <v>0</v>
      </c>
      <c r="I14" s="15">
        <v>0</v>
      </c>
      <c r="J14" s="15">
        <v>0</v>
      </c>
      <c r="K14" s="16">
        <v>410036181.44999999</v>
      </c>
      <c r="L14" s="5"/>
      <c r="M14" s="6"/>
      <c r="N14" s="6"/>
    </row>
    <row r="15" spans="1:14">
      <c r="A15" s="11">
        <v>10</v>
      </c>
      <c r="B15" s="9" t="s">
        <v>17</v>
      </c>
      <c r="C15" s="10" t="s">
        <v>18</v>
      </c>
      <c r="D15" s="9" t="str">
        <f>IF(K15&lt;&gt;0,"ДА","НЕ")</f>
        <v>НЕ</v>
      </c>
      <c r="E15" s="8">
        <v>363779411.17000002</v>
      </c>
      <c r="F15" s="8">
        <f>E15-G15</f>
        <v>0</v>
      </c>
      <c r="G15" s="14">
        <f>H15+I15+J15+K15</f>
        <v>363779411.16999996</v>
      </c>
      <c r="H15" s="15">
        <v>229140829.25</v>
      </c>
      <c r="I15" s="15">
        <v>134638581.91999999</v>
      </c>
      <c r="J15" s="15">
        <v>0</v>
      </c>
      <c r="K15" s="16">
        <v>0</v>
      </c>
      <c r="L15" s="5"/>
      <c r="M15" s="6"/>
      <c r="N15" s="6"/>
    </row>
    <row r="16" spans="1:14">
      <c r="A16" s="11">
        <v>11</v>
      </c>
      <c r="B16" s="9" t="s">
        <v>15</v>
      </c>
      <c r="C16" s="10" t="s">
        <v>16</v>
      </c>
      <c r="D16" s="9" t="str">
        <f>IF(K16&lt;&gt;0,"ДА","НЕ")</f>
        <v>НЕ</v>
      </c>
      <c r="E16" s="3">
        <v>340838168.28000003</v>
      </c>
      <c r="F16" s="8">
        <f>E16-G16</f>
        <v>0</v>
      </c>
      <c r="G16" s="14">
        <f>H16+I16+J16+K16</f>
        <v>340838168.28000003</v>
      </c>
      <c r="H16" s="15">
        <v>0</v>
      </c>
      <c r="I16" s="15">
        <v>2522942.56</v>
      </c>
      <c r="J16" s="15">
        <v>338315225.72000003</v>
      </c>
      <c r="K16" s="16">
        <v>0</v>
      </c>
      <c r="L16" s="5"/>
      <c r="M16" s="6"/>
      <c r="N16" s="6"/>
    </row>
    <row r="17" spans="1:14" ht="28.5">
      <c r="A17" s="11">
        <v>12</v>
      </c>
      <c r="B17" s="9">
        <v>111852578</v>
      </c>
      <c r="C17" s="10" t="s">
        <v>125</v>
      </c>
      <c r="D17" s="9" t="str">
        <f>IF(K17&lt;&gt;0,"ДА","НЕ")</f>
        <v>ДА</v>
      </c>
      <c r="E17" s="8">
        <v>273524788.38999999</v>
      </c>
      <c r="F17" s="8">
        <f>E17-G17</f>
        <v>0</v>
      </c>
      <c r="G17" s="14">
        <f>H17+I17+J17+K17</f>
        <v>273524788.38999999</v>
      </c>
      <c r="H17" s="15">
        <v>0</v>
      </c>
      <c r="I17" s="15">
        <v>0</v>
      </c>
      <c r="J17" s="15">
        <v>0</v>
      </c>
      <c r="K17" s="16">
        <v>273524788.38999999</v>
      </c>
      <c r="L17" s="5"/>
      <c r="M17" s="6"/>
      <c r="N17" s="6"/>
    </row>
    <row r="18" spans="1:14">
      <c r="A18" s="11">
        <v>13</v>
      </c>
      <c r="B18" s="9" t="s">
        <v>33</v>
      </c>
      <c r="C18" s="10" t="s">
        <v>34</v>
      </c>
      <c r="D18" s="9" t="str">
        <f>IF(K18&lt;&gt;0,"ДА","НЕ")</f>
        <v>НЕ</v>
      </c>
      <c r="E18" s="3">
        <v>381630854.44</v>
      </c>
      <c r="F18" s="8">
        <f>E18-G18</f>
        <v>120800000</v>
      </c>
      <c r="G18" s="14">
        <f>H18+I18+J18+K18</f>
        <v>260830854.44</v>
      </c>
      <c r="H18" s="15">
        <v>0</v>
      </c>
      <c r="I18" s="15">
        <v>260830854.44</v>
      </c>
      <c r="J18" s="15">
        <v>0</v>
      </c>
      <c r="K18" s="16">
        <v>0</v>
      </c>
      <c r="L18" s="5"/>
      <c r="M18" s="6"/>
      <c r="N18" s="6"/>
    </row>
    <row r="19" spans="1:14">
      <c r="A19" s="11">
        <v>14</v>
      </c>
      <c r="B19" s="9" t="s">
        <v>92</v>
      </c>
      <c r="C19" s="10" t="s">
        <v>127</v>
      </c>
      <c r="D19" s="9" t="str">
        <f>IF(K19&lt;&gt;0,"ДА","НЕ")</f>
        <v>ДА</v>
      </c>
      <c r="E19" s="3">
        <v>249554727.98999998</v>
      </c>
      <c r="F19" s="8">
        <f>E19-G19</f>
        <v>0</v>
      </c>
      <c r="G19" s="14">
        <f>H19+I19+J19+K19</f>
        <v>249554727.98999998</v>
      </c>
      <c r="H19" s="15">
        <v>0</v>
      </c>
      <c r="I19" s="15">
        <v>0</v>
      </c>
      <c r="J19" s="15">
        <v>0</v>
      </c>
      <c r="K19" s="16">
        <v>249554727.98999998</v>
      </c>
      <c r="L19" s="5"/>
      <c r="M19" s="6"/>
      <c r="N19" s="6"/>
    </row>
    <row r="20" spans="1:14">
      <c r="A20" s="11">
        <v>15</v>
      </c>
      <c r="B20" s="9" t="s">
        <v>19</v>
      </c>
      <c r="C20" s="10" t="s">
        <v>114</v>
      </c>
      <c r="D20" s="9" t="str">
        <f>IF(K20&lt;&gt;0,"ДА","НЕ")</f>
        <v>НЕ</v>
      </c>
      <c r="E20" s="3">
        <v>273202067.11000001</v>
      </c>
      <c r="F20" s="8">
        <f>E20-G20</f>
        <v>29197946.640000015</v>
      </c>
      <c r="G20" s="14">
        <f>H20+I20+J20+K20</f>
        <v>244004120.47</v>
      </c>
      <c r="H20" s="15">
        <v>23683435.440000001</v>
      </c>
      <c r="I20" s="15">
        <v>220320685.03</v>
      </c>
      <c r="J20" s="15">
        <v>0</v>
      </c>
      <c r="K20" s="16">
        <v>0</v>
      </c>
      <c r="L20" s="5"/>
      <c r="M20" s="6"/>
      <c r="N20" s="6"/>
    </row>
    <row r="21" spans="1:14">
      <c r="A21" s="11">
        <v>16</v>
      </c>
      <c r="B21" s="9" t="s">
        <v>20</v>
      </c>
      <c r="C21" s="10" t="s">
        <v>21</v>
      </c>
      <c r="D21" s="9" t="str">
        <f>IF(K21&lt;&gt;0,"ДА","НЕ")</f>
        <v>ДА</v>
      </c>
      <c r="E21" s="3">
        <v>234236561.47999999</v>
      </c>
      <c r="F21" s="8">
        <f>E21-G21</f>
        <v>0</v>
      </c>
      <c r="G21" s="14">
        <f>H21+I21+J21+K21</f>
        <v>234236561.47999999</v>
      </c>
      <c r="H21" s="15">
        <v>0</v>
      </c>
      <c r="I21" s="15">
        <v>206193.73</v>
      </c>
      <c r="J21" s="15">
        <v>6470127.2199999997</v>
      </c>
      <c r="K21" s="16">
        <v>227560240.53</v>
      </c>
      <c r="L21" s="5"/>
      <c r="M21" s="6"/>
      <c r="N21" s="6"/>
    </row>
    <row r="22" spans="1:14">
      <c r="A22" s="11">
        <v>17</v>
      </c>
      <c r="B22" s="9" t="s">
        <v>22</v>
      </c>
      <c r="C22" s="10" t="s">
        <v>23</v>
      </c>
      <c r="D22" s="9" t="str">
        <f>IF(K22&lt;&gt;0,"ДА","НЕ")</f>
        <v>НЕ</v>
      </c>
      <c r="E22" s="8">
        <v>227750687.13999999</v>
      </c>
      <c r="F22" s="8">
        <f>E22-G22</f>
        <v>0</v>
      </c>
      <c r="G22" s="14">
        <f>H22+I22+J22+K22</f>
        <v>227750687.13999999</v>
      </c>
      <c r="H22" s="15">
        <v>0</v>
      </c>
      <c r="I22" s="13">
        <v>48175070</v>
      </c>
      <c r="J22" s="15">
        <v>179575617.13999999</v>
      </c>
      <c r="K22" s="16">
        <v>0</v>
      </c>
      <c r="L22" s="5"/>
      <c r="M22" s="6"/>
      <c r="N22" s="6"/>
    </row>
    <row r="23" spans="1:14" ht="14.25" customHeight="1">
      <c r="A23" s="11">
        <v>18</v>
      </c>
      <c r="B23" s="9" t="s">
        <v>109</v>
      </c>
      <c r="C23" s="10" t="s">
        <v>90</v>
      </c>
      <c r="D23" s="9" t="str">
        <f>IF(K23&lt;&gt;0,"ДА","НЕ")</f>
        <v>НЕ</v>
      </c>
      <c r="E23" s="8">
        <v>225941772.81</v>
      </c>
      <c r="F23" s="8">
        <f>E23-G23</f>
        <v>0</v>
      </c>
      <c r="G23" s="14">
        <f>H23+I23+J23+K23</f>
        <v>225941772.81</v>
      </c>
      <c r="H23" s="15">
        <v>0</v>
      </c>
      <c r="I23" s="13">
        <v>225941772.81</v>
      </c>
      <c r="J23" s="15">
        <v>0</v>
      </c>
      <c r="K23" s="16">
        <v>0</v>
      </c>
      <c r="L23" s="5"/>
      <c r="M23" s="6"/>
      <c r="N23" s="6"/>
    </row>
    <row r="24" spans="1:14">
      <c r="A24" s="11">
        <v>19</v>
      </c>
      <c r="B24" s="9" t="s">
        <v>28</v>
      </c>
      <c r="C24" s="10" t="s">
        <v>29</v>
      </c>
      <c r="D24" s="9" t="str">
        <f>IF(K24&lt;&gt;0,"ДА","НЕ")</f>
        <v>НЕ</v>
      </c>
      <c r="E24" s="8">
        <v>214652047.81999999</v>
      </c>
      <c r="F24" s="8">
        <f>E24-G24</f>
        <v>0</v>
      </c>
      <c r="G24" s="14">
        <f>H24+I24+J24+K24</f>
        <v>214652047.81999999</v>
      </c>
      <c r="H24" s="15">
        <v>0</v>
      </c>
      <c r="I24" s="15">
        <v>214652047.81999999</v>
      </c>
      <c r="J24" s="15">
        <v>0</v>
      </c>
      <c r="K24" s="16">
        <v>0</v>
      </c>
      <c r="L24" s="5"/>
      <c r="M24" s="6"/>
      <c r="N24" s="6"/>
    </row>
    <row r="25" spans="1:14">
      <c r="A25" s="11">
        <v>20</v>
      </c>
      <c r="B25" s="9" t="s">
        <v>88</v>
      </c>
      <c r="C25" s="10" t="s">
        <v>113</v>
      </c>
      <c r="D25" s="9" t="str">
        <f>IF(K25&lt;&gt;0,"ДА","НЕ")</f>
        <v>ДА</v>
      </c>
      <c r="E25" s="8">
        <v>202561625.06999999</v>
      </c>
      <c r="F25" s="8">
        <f>E25-G25</f>
        <v>0</v>
      </c>
      <c r="G25" s="14">
        <f>H25+I25+J25+K25</f>
        <v>202561625.06999999</v>
      </c>
      <c r="H25" s="15">
        <v>0</v>
      </c>
      <c r="I25" s="15">
        <v>4770660.2300000004</v>
      </c>
      <c r="J25" s="15">
        <v>0</v>
      </c>
      <c r="K25" s="16">
        <v>197790964.84</v>
      </c>
      <c r="L25" s="5"/>
      <c r="M25" s="6"/>
      <c r="N25" s="6"/>
    </row>
    <row r="26" spans="1:14">
      <c r="A26" s="11">
        <v>21</v>
      </c>
      <c r="B26" s="9" t="s">
        <v>6</v>
      </c>
      <c r="C26" s="10" t="s">
        <v>25</v>
      </c>
      <c r="D26" s="9" t="str">
        <f>IF(K26&lt;&gt;0,"ДА","НЕ")</f>
        <v>НЕ</v>
      </c>
      <c r="E26" s="8">
        <v>194084522.24000001</v>
      </c>
      <c r="F26" s="8">
        <f>E26-G26</f>
        <v>0</v>
      </c>
      <c r="G26" s="14">
        <f>H26+I26+J26+K26</f>
        <v>194084522.24000001</v>
      </c>
      <c r="H26" s="15">
        <v>0</v>
      </c>
      <c r="I26" s="15">
        <v>11723775.550000001</v>
      </c>
      <c r="J26" s="15">
        <v>182360746.69</v>
      </c>
      <c r="K26" s="16">
        <v>0</v>
      </c>
      <c r="L26" s="5"/>
      <c r="M26" s="6"/>
      <c r="N26" s="6"/>
    </row>
    <row r="27" spans="1:14">
      <c r="A27" s="11">
        <v>22</v>
      </c>
      <c r="B27" s="9" t="s">
        <v>24</v>
      </c>
      <c r="C27" s="10" t="s">
        <v>128</v>
      </c>
      <c r="D27" s="9" t="str">
        <f>IF(K27&lt;&gt;0,"ДА","НЕ")</f>
        <v>ДА</v>
      </c>
      <c r="E27" s="8">
        <v>187740271.69999999</v>
      </c>
      <c r="F27" s="8">
        <f>E27-G27</f>
        <v>0</v>
      </c>
      <c r="G27" s="14">
        <f>H27+I27+J27+K27</f>
        <v>187740271.69999999</v>
      </c>
      <c r="H27" s="15">
        <v>0</v>
      </c>
      <c r="I27" s="15">
        <v>0</v>
      </c>
      <c r="J27" s="15">
        <v>0</v>
      </c>
      <c r="K27" s="16">
        <v>187740271.69999999</v>
      </c>
      <c r="L27" s="5"/>
      <c r="M27" s="6"/>
      <c r="N27" s="6"/>
    </row>
    <row r="28" spans="1:14">
      <c r="A28" s="11">
        <v>23</v>
      </c>
      <c r="B28" s="9" t="s">
        <v>30</v>
      </c>
      <c r="C28" s="10" t="s">
        <v>87</v>
      </c>
      <c r="D28" s="9" t="str">
        <f>IF(K28&lt;&gt;0,"ДА","НЕ")</f>
        <v>НЕ</v>
      </c>
      <c r="E28" s="3">
        <v>368009176.63</v>
      </c>
      <c r="F28" s="8">
        <f>E28-G28</f>
        <v>220411123.38999999</v>
      </c>
      <c r="G28" s="14">
        <f>H28+I28+J28+K28</f>
        <v>147598053.24000001</v>
      </c>
      <c r="H28" s="15">
        <v>0</v>
      </c>
      <c r="I28" s="15">
        <v>142681886.65000001</v>
      </c>
      <c r="J28" s="15">
        <v>4916166.59</v>
      </c>
      <c r="K28" s="16">
        <v>0</v>
      </c>
      <c r="L28" s="5"/>
      <c r="M28" s="6"/>
      <c r="N28" s="6"/>
    </row>
    <row r="29" spans="1:14">
      <c r="A29" s="11">
        <v>24</v>
      </c>
      <c r="B29" s="9" t="s">
        <v>26</v>
      </c>
      <c r="C29" s="10" t="s">
        <v>27</v>
      </c>
      <c r="D29" s="9" t="str">
        <f>IF(K29&lt;&gt;0,"ДА","НЕ")</f>
        <v>НЕ</v>
      </c>
      <c r="E29" s="8">
        <v>155725177.53999999</v>
      </c>
      <c r="F29" s="8">
        <f>E29-G29</f>
        <v>15000000</v>
      </c>
      <c r="G29" s="14">
        <v>140725177.53999999</v>
      </c>
      <c r="H29" s="15">
        <v>0</v>
      </c>
      <c r="I29" s="15">
        <v>129410582</v>
      </c>
      <c r="J29" s="15">
        <v>14124480.91</v>
      </c>
      <c r="K29" s="16">
        <v>0</v>
      </c>
      <c r="L29" s="5"/>
      <c r="M29" s="6"/>
      <c r="N29" s="6"/>
    </row>
    <row r="30" spans="1:14">
      <c r="A30" s="11">
        <v>25</v>
      </c>
      <c r="B30" s="9">
        <v>112913643</v>
      </c>
      <c r="C30" s="10" t="s">
        <v>91</v>
      </c>
      <c r="D30" s="9" t="str">
        <f>IF(K30&lt;&gt;0,"ДА","НЕ")</f>
        <v>ДА</v>
      </c>
      <c r="E30" s="8">
        <v>136273338.78999999</v>
      </c>
      <c r="F30" s="8">
        <f>E30-G30</f>
        <v>0</v>
      </c>
      <c r="G30" s="14">
        <f>H30+I30+J30+K30</f>
        <v>136273338.78999999</v>
      </c>
      <c r="H30" s="15">
        <v>0</v>
      </c>
      <c r="I30" s="15">
        <v>0</v>
      </c>
      <c r="J30" s="15">
        <v>0</v>
      </c>
      <c r="K30" s="16">
        <v>136273338.78999999</v>
      </c>
      <c r="L30" s="5"/>
      <c r="M30" s="6"/>
      <c r="N30" s="6"/>
    </row>
    <row r="31" spans="1:14">
      <c r="A31" s="11">
        <v>26</v>
      </c>
      <c r="B31" s="9" t="s">
        <v>31</v>
      </c>
      <c r="C31" s="10" t="s">
        <v>32</v>
      </c>
      <c r="D31" s="9" t="str">
        <f>IF(K31&lt;&gt;0,"ДА","НЕ")</f>
        <v>ДА</v>
      </c>
      <c r="E31" s="3">
        <v>115711054.7</v>
      </c>
      <c r="F31" s="8">
        <f>E31-G31</f>
        <v>0</v>
      </c>
      <c r="G31" s="14">
        <f>H31+I31+J31+K31</f>
        <v>115711054.7</v>
      </c>
      <c r="H31" s="15">
        <v>0</v>
      </c>
      <c r="I31" s="15">
        <v>63537053.75</v>
      </c>
      <c r="J31" s="15">
        <v>0</v>
      </c>
      <c r="K31" s="16">
        <v>52174000.950000003</v>
      </c>
      <c r="L31" s="5"/>
      <c r="M31" s="6"/>
      <c r="N31" s="6"/>
    </row>
    <row r="32" spans="1:14">
      <c r="A32" s="11">
        <v>27</v>
      </c>
      <c r="B32" s="9" t="s">
        <v>35</v>
      </c>
      <c r="C32" s="54" t="s">
        <v>36</v>
      </c>
      <c r="D32" s="9" t="str">
        <f>IF(K32&lt;&gt;0,"ДА","НЕ")</f>
        <v>НЕ</v>
      </c>
      <c r="E32" s="8">
        <v>103176881.89</v>
      </c>
      <c r="F32" s="8">
        <f>E32-G32</f>
        <v>0</v>
      </c>
      <c r="G32" s="14">
        <f>H32+I32+J32+K32</f>
        <v>103176881.89</v>
      </c>
      <c r="H32" s="15">
        <v>62543590.090000004</v>
      </c>
      <c r="I32" s="15">
        <v>40633291.799999997</v>
      </c>
      <c r="J32" s="15">
        <v>0</v>
      </c>
      <c r="K32" s="16">
        <v>0</v>
      </c>
      <c r="L32" s="5"/>
      <c r="M32" s="6"/>
      <c r="N32" s="6"/>
    </row>
    <row r="33" spans="1:14">
      <c r="A33" s="11">
        <v>28</v>
      </c>
      <c r="B33" s="9" t="s">
        <v>45</v>
      </c>
      <c r="C33" s="10" t="s">
        <v>46</v>
      </c>
      <c r="D33" s="9" t="str">
        <f>IF(K33&lt;&gt;0,"ДА","НЕ")</f>
        <v>НЕ</v>
      </c>
      <c r="E33" s="8">
        <v>98224702</v>
      </c>
      <c r="F33" s="8">
        <f>E33-G33</f>
        <v>0</v>
      </c>
      <c r="G33" s="14">
        <f>H33+I33+J33+K33</f>
        <v>98224702</v>
      </c>
      <c r="H33" s="15">
        <v>0</v>
      </c>
      <c r="I33" s="15">
        <v>98224702</v>
      </c>
      <c r="J33" s="15">
        <v>0</v>
      </c>
      <c r="K33" s="16">
        <v>0</v>
      </c>
      <c r="L33" s="5"/>
      <c r="M33" s="6"/>
      <c r="N33" s="6"/>
    </row>
    <row r="34" spans="1:14">
      <c r="A34" s="11">
        <v>29</v>
      </c>
      <c r="B34" s="9" t="s">
        <v>85</v>
      </c>
      <c r="C34" s="10" t="s">
        <v>84</v>
      </c>
      <c r="D34" s="9" t="str">
        <f>IF(K34&lt;&gt;0,"ДА","НЕ")</f>
        <v>НЕ</v>
      </c>
      <c r="E34" s="8">
        <v>98109532.090000004</v>
      </c>
      <c r="F34" s="8">
        <f>E34-G34</f>
        <v>0</v>
      </c>
      <c r="G34" s="14">
        <v>98109532.090000004</v>
      </c>
      <c r="H34" s="15">
        <v>0</v>
      </c>
      <c r="I34" s="15">
        <v>92224867.540000007</v>
      </c>
      <c r="J34" s="15">
        <v>0</v>
      </c>
      <c r="K34" s="16">
        <v>0</v>
      </c>
      <c r="L34" s="5"/>
      <c r="M34" s="6"/>
      <c r="N34" s="6"/>
    </row>
    <row r="35" spans="1:14" ht="25.5">
      <c r="A35" s="11">
        <v>30</v>
      </c>
      <c r="B35" s="9" t="s">
        <v>97</v>
      </c>
      <c r="C35" s="54" t="s">
        <v>120</v>
      </c>
      <c r="D35" s="9" t="str">
        <f>IF(K35&lt;&gt;0,"ДА","НЕ")</f>
        <v>ДА</v>
      </c>
      <c r="E35" s="8">
        <v>90912228.480000004</v>
      </c>
      <c r="F35" s="8">
        <f>E35-G35</f>
        <v>0</v>
      </c>
      <c r="G35" s="14">
        <f>H35+I35+J35+K35</f>
        <v>90912228.480000004</v>
      </c>
      <c r="H35" s="15">
        <v>0</v>
      </c>
      <c r="I35" s="15">
        <v>0</v>
      </c>
      <c r="J35" s="15">
        <v>0</v>
      </c>
      <c r="K35" s="16">
        <v>90912228.480000004</v>
      </c>
      <c r="L35" s="5"/>
      <c r="M35" s="6"/>
      <c r="N35" s="6"/>
    </row>
    <row r="36" spans="1:14">
      <c r="A36" s="11">
        <v>31</v>
      </c>
      <c r="B36" s="9" t="s">
        <v>97</v>
      </c>
      <c r="C36" s="54" t="s">
        <v>135</v>
      </c>
      <c r="D36" s="9" t="str">
        <f>IF(K36&lt;&gt;0,"ДА","НЕ")</f>
        <v>ДА</v>
      </c>
      <c r="E36" s="8">
        <v>90912228.479999989</v>
      </c>
      <c r="F36" s="8">
        <f>E36-G36</f>
        <v>0</v>
      </c>
      <c r="G36" s="14">
        <f>H36+I36+J36+K36</f>
        <v>90912228.479999989</v>
      </c>
      <c r="H36" s="15">
        <v>0</v>
      </c>
      <c r="I36" s="15">
        <v>0</v>
      </c>
      <c r="J36" s="15">
        <v>0</v>
      </c>
      <c r="K36" s="16">
        <v>90912228.479999989</v>
      </c>
      <c r="L36" s="5"/>
      <c r="M36" s="6"/>
      <c r="N36" s="6"/>
    </row>
    <row r="37" spans="1:14">
      <c r="A37" s="11">
        <v>32</v>
      </c>
      <c r="B37" s="9" t="s">
        <v>38</v>
      </c>
      <c r="C37" s="10" t="s">
        <v>39</v>
      </c>
      <c r="D37" s="9" t="str">
        <f>IF(K37&lt;&gt;0,"ДА","НЕ")</f>
        <v>НЕ</v>
      </c>
      <c r="E37" s="8">
        <v>90404724.239999995</v>
      </c>
      <c r="F37" s="8">
        <f>E37-G37</f>
        <v>0</v>
      </c>
      <c r="G37" s="14">
        <f>H37+I37+J37+K37</f>
        <v>90404724.239999995</v>
      </c>
      <c r="H37" s="15">
        <v>0</v>
      </c>
      <c r="I37" s="15">
        <v>90404724.239999995</v>
      </c>
      <c r="J37" s="15">
        <v>0</v>
      </c>
      <c r="K37" s="16">
        <v>0</v>
      </c>
      <c r="L37" s="5"/>
      <c r="M37" s="6"/>
      <c r="N37" s="6"/>
    </row>
    <row r="38" spans="1:14">
      <c r="A38" s="11">
        <v>33</v>
      </c>
      <c r="B38" s="9" t="s">
        <v>42</v>
      </c>
      <c r="C38" s="10" t="s">
        <v>129</v>
      </c>
      <c r="D38" s="9" t="str">
        <f>IF(K38&lt;&gt;0,"ДА","НЕ")</f>
        <v>ДА</v>
      </c>
      <c r="E38" s="8">
        <v>85911347.840000004</v>
      </c>
      <c r="F38" s="8">
        <f>E38-G38</f>
        <v>0</v>
      </c>
      <c r="G38" s="14">
        <f>H38+I38+J38+K38</f>
        <v>85911347.840000004</v>
      </c>
      <c r="H38" s="15">
        <v>0</v>
      </c>
      <c r="I38" s="15">
        <v>0</v>
      </c>
      <c r="J38" s="15">
        <v>0</v>
      </c>
      <c r="K38" s="16">
        <v>85911347.840000004</v>
      </c>
      <c r="L38" s="5"/>
      <c r="M38" s="6"/>
      <c r="N38" s="6"/>
    </row>
    <row r="39" spans="1:14">
      <c r="A39" s="11">
        <v>34</v>
      </c>
      <c r="B39" s="9" t="s">
        <v>47</v>
      </c>
      <c r="C39" s="10" t="s">
        <v>130</v>
      </c>
      <c r="D39" s="9" t="str">
        <f>IF(K39&lt;&gt;0,"ДА","НЕ")</f>
        <v>ДА</v>
      </c>
      <c r="E39" s="8">
        <v>84719331.549999997</v>
      </c>
      <c r="F39" s="8">
        <f>E39-G39</f>
        <v>0</v>
      </c>
      <c r="G39" s="14">
        <f>H39+I39+J39+K39</f>
        <v>84719331.549999997</v>
      </c>
      <c r="H39" s="15">
        <v>0</v>
      </c>
      <c r="I39" s="15">
        <v>0</v>
      </c>
      <c r="J39" s="15">
        <v>0</v>
      </c>
      <c r="K39" s="16">
        <v>84719331.549999997</v>
      </c>
      <c r="L39" s="5"/>
      <c r="M39" s="6"/>
      <c r="N39" s="6"/>
    </row>
    <row r="40" spans="1:14">
      <c r="A40" s="11">
        <v>35</v>
      </c>
      <c r="B40" s="9" t="s">
        <v>40</v>
      </c>
      <c r="C40" s="10" t="s">
        <v>41</v>
      </c>
      <c r="D40" s="9" t="str">
        <f>IF(K40&lt;&gt;0,"ДА","НЕ")</f>
        <v>НЕ</v>
      </c>
      <c r="E40" s="8">
        <v>81939709.670000002</v>
      </c>
      <c r="F40" s="8">
        <f>E40-G40</f>
        <v>0</v>
      </c>
      <c r="G40" s="14">
        <f>H40+I40+J40+K40</f>
        <v>81939709.670000002</v>
      </c>
      <c r="H40" s="15">
        <v>40478566.5</v>
      </c>
      <c r="I40" s="15">
        <v>41461143.170000002</v>
      </c>
      <c r="J40" s="15">
        <v>0</v>
      </c>
      <c r="K40" s="16">
        <v>0</v>
      </c>
      <c r="L40" s="5"/>
      <c r="M40" s="6"/>
      <c r="N40" s="6"/>
    </row>
    <row r="41" spans="1:14">
      <c r="A41" s="11">
        <v>36</v>
      </c>
      <c r="B41" s="9" t="s">
        <v>56</v>
      </c>
      <c r="C41" s="10" t="s">
        <v>132</v>
      </c>
      <c r="D41" s="9" t="str">
        <f>IF(K41&lt;&gt;0,"ДА","НЕ")</f>
        <v>ДА</v>
      </c>
      <c r="E41" s="8">
        <v>80118314.75</v>
      </c>
      <c r="F41" s="8">
        <f>E41-G41</f>
        <v>0</v>
      </c>
      <c r="G41" s="14">
        <f>H41+I41+J41+K41</f>
        <v>80118314.75</v>
      </c>
      <c r="H41" s="15">
        <v>0</v>
      </c>
      <c r="I41" s="15">
        <v>1245462.4099999999</v>
      </c>
      <c r="J41" s="15">
        <v>37795404.439999998</v>
      </c>
      <c r="K41" s="16">
        <v>41077447.899999999</v>
      </c>
      <c r="L41" s="5"/>
      <c r="M41" s="6"/>
      <c r="N41" s="6"/>
    </row>
    <row r="42" spans="1:14">
      <c r="A42" s="11">
        <v>37</v>
      </c>
      <c r="B42" s="9" t="s">
        <v>57</v>
      </c>
      <c r="C42" s="10" t="s">
        <v>131</v>
      </c>
      <c r="D42" s="9" t="str">
        <f>IF(K42&lt;&gt;0,"ДА","НЕ")</f>
        <v>ДА</v>
      </c>
      <c r="E42" s="3">
        <v>79914818.209999993</v>
      </c>
      <c r="F42" s="8">
        <f>E42-G42</f>
        <v>0</v>
      </c>
      <c r="G42" s="14">
        <f>H42+I42+J42+K42</f>
        <v>79914818.209999993</v>
      </c>
      <c r="H42" s="15">
        <v>0</v>
      </c>
      <c r="I42" s="15">
        <v>0</v>
      </c>
      <c r="J42" s="15">
        <v>0</v>
      </c>
      <c r="K42" s="16">
        <v>79914818.209999993</v>
      </c>
      <c r="L42" s="5"/>
      <c r="M42" s="6"/>
      <c r="N42" s="6"/>
    </row>
    <row r="43" spans="1:14">
      <c r="A43" s="11">
        <v>38</v>
      </c>
      <c r="B43" s="9" t="s">
        <v>37</v>
      </c>
      <c r="C43" s="10" t="s">
        <v>105</v>
      </c>
      <c r="D43" s="9" t="str">
        <f>IF(K43&lt;&gt;0,"ДА","НЕ")</f>
        <v>НЕ</v>
      </c>
      <c r="E43" s="8">
        <v>80081150.950000003</v>
      </c>
      <c r="F43" s="8">
        <f>E43-G43</f>
        <v>5499999.9960000068</v>
      </c>
      <c r="G43" s="14">
        <f>H43+I43+J43+K43</f>
        <v>74581150.953999996</v>
      </c>
      <c r="H43" s="15">
        <v>33472774.954</v>
      </c>
      <c r="I43" s="15">
        <v>41108376</v>
      </c>
      <c r="J43" s="15">
        <v>0</v>
      </c>
      <c r="K43" s="16">
        <v>0</v>
      </c>
      <c r="L43" s="5"/>
      <c r="M43" s="6"/>
      <c r="N43" s="6"/>
    </row>
    <row r="44" spans="1:14">
      <c r="A44" s="11">
        <v>39</v>
      </c>
      <c r="B44" s="9" t="s">
        <v>3</v>
      </c>
      <c r="C44" s="10" t="s">
        <v>89</v>
      </c>
      <c r="D44" s="9" t="str">
        <f>IF(K44&lt;&gt;0,"ДА","НЕ")</f>
        <v>НЕ</v>
      </c>
      <c r="E44" s="8">
        <v>74489704.239999995</v>
      </c>
      <c r="F44" s="8">
        <f>E44-G44</f>
        <v>0</v>
      </c>
      <c r="G44" s="14">
        <f>H44+I44+J44+K44</f>
        <v>74489704.239999995</v>
      </c>
      <c r="H44" s="15">
        <v>29548568.809999999</v>
      </c>
      <c r="I44" s="15">
        <v>44941135.43</v>
      </c>
      <c r="J44" s="15">
        <v>0</v>
      </c>
      <c r="K44" s="16">
        <v>0</v>
      </c>
      <c r="L44" s="5"/>
      <c r="M44" s="6"/>
      <c r="N44" s="6"/>
    </row>
    <row r="45" spans="1:14">
      <c r="A45" s="11">
        <v>40</v>
      </c>
      <c r="B45" s="9" t="s">
        <v>49</v>
      </c>
      <c r="C45" s="10" t="s">
        <v>50</v>
      </c>
      <c r="D45" s="9" t="str">
        <f>IF(K45&lt;&gt;0,"ДА","НЕ")</f>
        <v>НЕ</v>
      </c>
      <c r="E45" s="8">
        <v>70833912.150000006</v>
      </c>
      <c r="F45" s="8">
        <f>E45-G45</f>
        <v>1508035.1300000101</v>
      </c>
      <c r="G45" s="14">
        <f>H45+I45+J45+K45</f>
        <v>69325877.019999996</v>
      </c>
      <c r="H45" s="15">
        <v>0</v>
      </c>
      <c r="I45" s="15">
        <v>69325877.019999996</v>
      </c>
      <c r="J45" s="15">
        <v>0</v>
      </c>
      <c r="K45" s="16">
        <v>0</v>
      </c>
      <c r="L45" s="5"/>
      <c r="M45" s="6"/>
      <c r="N45" s="6"/>
    </row>
    <row r="46" spans="1:14">
      <c r="A46" s="11">
        <v>41</v>
      </c>
      <c r="B46" s="9" t="s">
        <v>110</v>
      </c>
      <c r="C46" s="10" t="s">
        <v>106</v>
      </c>
      <c r="D46" s="9" t="str">
        <f>IF(K46&lt;&gt;0,"ДА","НЕ")</f>
        <v>НЕ</v>
      </c>
      <c r="E46" s="3">
        <v>71150067.090000004</v>
      </c>
      <c r="F46" s="8">
        <f>E46-G46</f>
        <v>5929172.2600000054</v>
      </c>
      <c r="G46" s="14">
        <f>H46+I46+J46+K46</f>
        <v>65220894.829999998</v>
      </c>
      <c r="H46" s="15">
        <v>65220894.829999998</v>
      </c>
      <c r="I46" s="15">
        <v>0</v>
      </c>
      <c r="J46" s="15">
        <v>0</v>
      </c>
      <c r="K46" s="16">
        <v>0</v>
      </c>
      <c r="L46" s="5"/>
      <c r="M46" s="6"/>
      <c r="N46" s="6"/>
    </row>
    <row r="47" spans="1:14">
      <c r="A47" s="11">
        <v>42</v>
      </c>
      <c r="B47" s="9" t="s">
        <v>43</v>
      </c>
      <c r="C47" s="54" t="s">
        <v>44</v>
      </c>
      <c r="D47" s="9" t="str">
        <f>IF(K47&lt;&gt;0,"ДА","НЕ")</f>
        <v>НЕ</v>
      </c>
      <c r="E47" s="3">
        <v>64742932.819999993</v>
      </c>
      <c r="F47" s="8">
        <f>E47-G47</f>
        <v>0</v>
      </c>
      <c r="G47" s="14">
        <f>H47+I47+J47+K47</f>
        <v>64742932.819999993</v>
      </c>
      <c r="H47" s="15">
        <v>0</v>
      </c>
      <c r="I47" s="15">
        <v>1842279.91</v>
      </c>
      <c r="J47" s="15">
        <v>62900652.909999996</v>
      </c>
      <c r="K47" s="16">
        <v>0</v>
      </c>
      <c r="L47" s="5"/>
      <c r="M47" s="6"/>
      <c r="N47" s="6"/>
    </row>
    <row r="48" spans="1:14" ht="17.25" customHeight="1">
      <c r="A48" s="11">
        <v>43</v>
      </c>
      <c r="B48" s="9" t="s">
        <v>48</v>
      </c>
      <c r="C48" s="10" t="s">
        <v>133</v>
      </c>
      <c r="D48" s="9" t="str">
        <f>IF(K48&lt;&gt;0,"ДА","НЕ")</f>
        <v>ДА</v>
      </c>
      <c r="E48" s="3">
        <v>62816372.710000001</v>
      </c>
      <c r="F48" s="8">
        <f>E48-G48</f>
        <v>0</v>
      </c>
      <c r="G48" s="14">
        <f>H48+I48+J48+K48</f>
        <v>62816372.710000001</v>
      </c>
      <c r="H48" s="15">
        <v>0</v>
      </c>
      <c r="I48" s="15">
        <v>0</v>
      </c>
      <c r="J48" s="15">
        <v>0</v>
      </c>
      <c r="K48" s="16">
        <v>62816372.710000001</v>
      </c>
      <c r="L48" s="5"/>
      <c r="M48" s="6"/>
      <c r="N48" s="6"/>
    </row>
    <row r="49" spans="1:14">
      <c r="A49" s="11">
        <v>44</v>
      </c>
      <c r="B49" s="9"/>
      <c r="C49" s="10" t="s">
        <v>116</v>
      </c>
      <c r="D49" s="9" t="str">
        <f>IF(K49&lt;&gt;0,"ДА","НЕ")</f>
        <v>НЕ</v>
      </c>
      <c r="E49" s="8">
        <v>61652083.829999998</v>
      </c>
      <c r="F49" s="8">
        <f>E49-G49</f>
        <v>0</v>
      </c>
      <c r="G49" s="14">
        <f>H49+I49+J49+K49</f>
        <v>61652083.829999998</v>
      </c>
      <c r="H49" s="15">
        <v>0</v>
      </c>
      <c r="I49" s="15">
        <v>61652083.829999998</v>
      </c>
      <c r="J49" s="15">
        <v>0</v>
      </c>
      <c r="K49" s="16">
        <v>0</v>
      </c>
      <c r="L49" s="5"/>
      <c r="M49" s="6"/>
      <c r="N49" s="6"/>
    </row>
    <row r="50" spans="1:14">
      <c r="A50" s="11">
        <v>45</v>
      </c>
      <c r="B50" s="9" t="s">
        <v>115</v>
      </c>
      <c r="C50" s="10" t="s">
        <v>134</v>
      </c>
      <c r="D50" s="9" t="str">
        <f>IF(K50&lt;&gt;0,"ДА","НЕ")</f>
        <v>ДА</v>
      </c>
      <c r="E50" s="8">
        <v>59969863.289999999</v>
      </c>
      <c r="F50" s="8">
        <f>E50-G50</f>
        <v>0</v>
      </c>
      <c r="G50" s="14">
        <f>H50+I50+J50+K50</f>
        <v>59969863.289999999</v>
      </c>
      <c r="H50" s="15">
        <v>0</v>
      </c>
      <c r="I50" s="15">
        <v>0</v>
      </c>
      <c r="J50" s="15">
        <v>0</v>
      </c>
      <c r="K50" s="16">
        <v>59969863.289999999</v>
      </c>
      <c r="L50" s="5"/>
      <c r="M50" s="6"/>
      <c r="N50" s="6"/>
    </row>
    <row r="51" spans="1:14">
      <c r="A51" s="11">
        <v>46</v>
      </c>
      <c r="B51" s="9" t="s">
        <v>95</v>
      </c>
      <c r="C51" s="10" t="s">
        <v>96</v>
      </c>
      <c r="D51" s="9" t="str">
        <f>IF(K51&lt;&gt;0,"ДА","НЕ")</f>
        <v>НЕ</v>
      </c>
      <c r="E51" s="8">
        <v>112164141.48</v>
      </c>
      <c r="F51" s="8">
        <f>E51-G51</f>
        <v>53458793.870000005</v>
      </c>
      <c r="G51" s="14">
        <v>58705347.609999999</v>
      </c>
      <c r="H51" s="15">
        <v>0</v>
      </c>
      <c r="I51" s="15">
        <v>120402223.98999999</v>
      </c>
      <c r="J51" s="15">
        <v>0</v>
      </c>
      <c r="K51" s="16">
        <v>0</v>
      </c>
      <c r="L51" s="5"/>
      <c r="M51" s="6"/>
      <c r="N51" s="6"/>
    </row>
    <row r="52" spans="1:14">
      <c r="A52" s="11">
        <v>47</v>
      </c>
      <c r="B52" s="9">
        <v>101017460</v>
      </c>
      <c r="C52" s="10" t="s">
        <v>117</v>
      </c>
      <c r="D52" s="9" t="str">
        <f>IF(K52&lt;&gt;0,"ДА","НЕ")</f>
        <v>НЕ</v>
      </c>
      <c r="E52" s="8">
        <v>57220216.82</v>
      </c>
      <c r="F52" s="8">
        <f>E52-G52</f>
        <v>0</v>
      </c>
      <c r="G52" s="14">
        <f>H52+I52+J52+K52</f>
        <v>57220216.82</v>
      </c>
      <c r="H52" s="15">
        <v>0</v>
      </c>
      <c r="I52" s="15">
        <v>57220216.82</v>
      </c>
      <c r="J52" s="15">
        <v>0</v>
      </c>
      <c r="K52" s="16">
        <v>0</v>
      </c>
      <c r="L52" s="5"/>
      <c r="M52" s="6"/>
      <c r="N52" s="6"/>
    </row>
    <row r="53" spans="1:14">
      <c r="A53" s="11">
        <v>48</v>
      </c>
      <c r="B53" s="9" t="s">
        <v>119</v>
      </c>
      <c r="C53" s="10" t="s">
        <v>118</v>
      </c>
      <c r="D53" s="9" t="str">
        <f>IF(K53&lt;&gt;0,"ДА","НЕ")</f>
        <v>НЕ</v>
      </c>
      <c r="E53" s="8">
        <v>56677163.619999997</v>
      </c>
      <c r="F53" s="8">
        <f>E53-G53</f>
        <v>0</v>
      </c>
      <c r="G53" s="14">
        <f>H53+I53+J53+K53</f>
        <v>56677163.619999997</v>
      </c>
      <c r="H53" s="15">
        <v>0</v>
      </c>
      <c r="I53" s="15">
        <v>56677163.619999997</v>
      </c>
      <c r="J53" s="15">
        <v>0</v>
      </c>
      <c r="K53" s="16">
        <v>0</v>
      </c>
      <c r="L53" s="5"/>
      <c r="M53" s="6"/>
      <c r="N53" s="6"/>
    </row>
    <row r="54" spans="1:14">
      <c r="A54" s="11">
        <v>49</v>
      </c>
      <c r="B54" s="9" t="s">
        <v>112</v>
      </c>
      <c r="C54" s="10" t="s">
        <v>108</v>
      </c>
      <c r="D54" s="9" t="str">
        <f>IF(K54&lt;&gt;0,"ДА","НЕ")</f>
        <v>НЕ</v>
      </c>
      <c r="E54" s="8">
        <v>66595130.619999997</v>
      </c>
      <c r="F54" s="8">
        <f>E54-G54</f>
        <v>10260098.759999998</v>
      </c>
      <c r="G54" s="14">
        <f>H54+I54+J54+K54</f>
        <v>56335031.859999999</v>
      </c>
      <c r="H54" s="15">
        <v>0</v>
      </c>
      <c r="I54" s="15">
        <v>56335031.859999999</v>
      </c>
      <c r="J54" s="15">
        <v>0</v>
      </c>
      <c r="K54" s="16">
        <v>0</v>
      </c>
      <c r="L54" s="5"/>
      <c r="M54" s="6"/>
      <c r="N54" s="6"/>
    </row>
    <row r="55" spans="1:14">
      <c r="A55" s="11">
        <v>50</v>
      </c>
      <c r="B55" s="9" t="s">
        <v>111</v>
      </c>
      <c r="C55" s="10" t="s">
        <v>107</v>
      </c>
      <c r="D55" s="9" t="str">
        <f>IF(K55&lt;&gt;0,"ДА","НЕ")</f>
        <v>НЕ</v>
      </c>
      <c r="E55" s="8">
        <v>56486417.519999996</v>
      </c>
      <c r="F55" s="8">
        <f>E55-G55</f>
        <v>501407.3599999994</v>
      </c>
      <c r="G55" s="14">
        <v>55985010.159999996</v>
      </c>
      <c r="H55" s="15">
        <v>0</v>
      </c>
      <c r="I55" s="15">
        <v>28636998.460000001</v>
      </c>
      <c r="J55" s="15">
        <v>34018516.729999997</v>
      </c>
      <c r="K55" s="16">
        <v>0</v>
      </c>
      <c r="L55" s="5"/>
      <c r="M55" s="6"/>
      <c r="N55" s="6"/>
    </row>
    <row r="56" spans="1:14">
      <c r="G56" s="1"/>
      <c r="H56" s="1"/>
      <c r="N56" s="1"/>
    </row>
    <row r="57" spans="1:14">
      <c r="A57" s="36" t="s">
        <v>58</v>
      </c>
      <c r="B57" s="39" t="s">
        <v>59</v>
      </c>
      <c r="C57" s="40"/>
      <c r="D57" s="40"/>
      <c r="E57" s="40"/>
      <c r="F57" s="40"/>
      <c r="G57" s="40"/>
      <c r="H57" s="40"/>
      <c r="I57" s="41"/>
    </row>
    <row r="58" spans="1:14">
      <c r="A58" s="37"/>
      <c r="B58" s="42"/>
      <c r="C58" s="43"/>
      <c r="D58" s="43"/>
      <c r="E58" s="43"/>
      <c r="F58" s="43"/>
      <c r="G58" s="43"/>
      <c r="H58" s="43"/>
      <c r="I58" s="44"/>
    </row>
    <row r="59" spans="1:14">
      <c r="A59" s="38"/>
      <c r="B59" s="45"/>
      <c r="C59" s="46"/>
      <c r="D59" s="46"/>
      <c r="E59" s="46"/>
      <c r="F59" s="46"/>
      <c r="G59" s="46"/>
      <c r="H59" s="46"/>
      <c r="I59" s="47"/>
    </row>
    <row r="60" spans="1:14">
      <c r="A60" s="36" t="s">
        <v>60</v>
      </c>
      <c r="B60" s="39" t="s">
        <v>62</v>
      </c>
      <c r="C60" s="40"/>
      <c r="D60" s="40"/>
      <c r="E60" s="40"/>
      <c r="F60" s="40"/>
      <c r="G60" s="40"/>
      <c r="H60" s="40"/>
      <c r="I60" s="41"/>
    </row>
    <row r="61" spans="1:14">
      <c r="A61" s="38"/>
      <c r="B61" s="45"/>
      <c r="C61" s="46"/>
      <c r="D61" s="46"/>
      <c r="E61" s="46"/>
      <c r="F61" s="46"/>
      <c r="G61" s="46"/>
      <c r="H61" s="46"/>
      <c r="I61" s="47"/>
    </row>
    <row r="62" spans="1:14">
      <c r="A62" s="36" t="s">
        <v>61</v>
      </c>
      <c r="B62" s="39" t="s">
        <v>64</v>
      </c>
      <c r="C62" s="40"/>
      <c r="D62" s="40"/>
      <c r="E62" s="40"/>
      <c r="F62" s="40"/>
      <c r="G62" s="40"/>
      <c r="H62" s="40"/>
      <c r="I62" s="41"/>
    </row>
    <row r="63" spans="1:14">
      <c r="A63" s="38"/>
      <c r="B63" s="45"/>
      <c r="C63" s="46"/>
      <c r="D63" s="46"/>
      <c r="E63" s="46"/>
      <c r="F63" s="46"/>
      <c r="G63" s="46"/>
      <c r="H63" s="46"/>
      <c r="I63" s="47"/>
    </row>
    <row r="64" spans="1:14">
      <c r="A64" s="36" t="s">
        <v>63</v>
      </c>
      <c r="B64" s="39" t="s">
        <v>66</v>
      </c>
      <c r="C64" s="40"/>
      <c r="D64" s="40"/>
      <c r="E64" s="40"/>
      <c r="F64" s="40"/>
      <c r="G64" s="40"/>
      <c r="H64" s="40"/>
      <c r="I64" s="41"/>
    </row>
    <row r="65" spans="1:9">
      <c r="A65" s="38"/>
      <c r="B65" s="45"/>
      <c r="C65" s="46"/>
      <c r="D65" s="46"/>
      <c r="E65" s="46"/>
      <c r="F65" s="46"/>
      <c r="G65" s="46"/>
      <c r="H65" s="46"/>
      <c r="I65" s="47"/>
    </row>
    <row r="66" spans="1:9">
      <c r="A66" s="18" t="s">
        <v>65</v>
      </c>
      <c r="B66" s="48" t="s">
        <v>68</v>
      </c>
      <c r="C66" s="49"/>
      <c r="D66" s="49"/>
      <c r="E66" s="49"/>
      <c r="F66" s="49"/>
      <c r="G66" s="49"/>
      <c r="H66" s="49"/>
      <c r="I66" s="50"/>
    </row>
    <row r="67" spans="1:9" ht="30" customHeight="1">
      <c r="A67" s="18" t="s">
        <v>67</v>
      </c>
      <c r="B67" s="48" t="s">
        <v>70</v>
      </c>
      <c r="C67" s="49"/>
      <c r="D67" s="49"/>
      <c r="E67" s="49"/>
      <c r="F67" s="49"/>
      <c r="G67" s="49"/>
      <c r="H67" s="49"/>
      <c r="I67" s="50"/>
    </row>
    <row r="68" spans="1:9">
      <c r="A68" s="18" t="s">
        <v>69</v>
      </c>
      <c r="B68" s="48" t="s">
        <v>72</v>
      </c>
      <c r="C68" s="49"/>
      <c r="D68" s="49"/>
      <c r="E68" s="49"/>
      <c r="F68" s="49"/>
      <c r="G68" s="49"/>
      <c r="H68" s="49"/>
      <c r="I68" s="50"/>
    </row>
    <row r="69" spans="1:9">
      <c r="A69" s="18" t="s">
        <v>71</v>
      </c>
      <c r="B69" s="48" t="s">
        <v>74</v>
      </c>
      <c r="C69" s="49"/>
      <c r="D69" s="49"/>
      <c r="E69" s="49"/>
      <c r="F69" s="49"/>
      <c r="G69" s="49"/>
      <c r="H69" s="49"/>
      <c r="I69" s="50"/>
    </row>
    <row r="70" spans="1:9">
      <c r="A70" s="18" t="s">
        <v>73</v>
      </c>
      <c r="B70" s="48" t="s">
        <v>76</v>
      </c>
      <c r="C70" s="49"/>
      <c r="D70" s="49"/>
      <c r="E70" s="49"/>
      <c r="F70" s="49"/>
      <c r="G70" s="49"/>
      <c r="H70" s="49"/>
      <c r="I70" s="50"/>
    </row>
    <row r="71" spans="1:9">
      <c r="A71" s="18" t="s">
        <v>75</v>
      </c>
      <c r="B71" s="51" t="s">
        <v>93</v>
      </c>
      <c r="C71" s="52"/>
      <c r="D71" s="52"/>
      <c r="E71" s="52"/>
      <c r="F71" s="52"/>
      <c r="G71" s="52"/>
      <c r="H71" s="52"/>
      <c r="I71" s="53"/>
    </row>
    <row r="72" spans="1:9">
      <c r="A72" s="18" t="s">
        <v>77</v>
      </c>
      <c r="B72" s="48" t="s">
        <v>79</v>
      </c>
      <c r="C72" s="49"/>
      <c r="D72" s="49"/>
      <c r="E72" s="49"/>
      <c r="F72" s="49"/>
      <c r="G72" s="49"/>
      <c r="H72" s="49"/>
      <c r="I72" s="50"/>
    </row>
    <row r="73" spans="1:9">
      <c r="A73" s="18" t="s">
        <v>78</v>
      </c>
      <c r="B73" s="48" t="s">
        <v>99</v>
      </c>
      <c r="C73" s="49"/>
      <c r="D73" s="49"/>
      <c r="E73" s="49"/>
      <c r="F73" s="49"/>
      <c r="G73" s="49"/>
      <c r="H73" s="49"/>
      <c r="I73" s="50"/>
    </row>
    <row r="74" spans="1:9">
      <c r="A74" s="18" t="s">
        <v>80</v>
      </c>
      <c r="B74" s="48" t="s">
        <v>98</v>
      </c>
      <c r="C74" s="49"/>
      <c r="D74" s="49"/>
      <c r="E74" s="49"/>
      <c r="F74" s="49"/>
      <c r="G74" s="49"/>
      <c r="H74" s="49"/>
      <c r="I74" s="50"/>
    </row>
    <row r="75" spans="1:9">
      <c r="A75" s="18" t="s">
        <v>81</v>
      </c>
      <c r="B75" s="48" t="s">
        <v>83</v>
      </c>
      <c r="C75" s="49"/>
      <c r="D75" s="49"/>
      <c r="E75" s="49"/>
      <c r="F75" s="49"/>
      <c r="G75" s="49"/>
      <c r="H75" s="49"/>
      <c r="I75" s="50"/>
    </row>
    <row r="76" spans="1:9">
      <c r="A76" s="19" t="s">
        <v>82</v>
      </c>
      <c r="B76" s="20" t="s">
        <v>100</v>
      </c>
      <c r="C76" s="20"/>
      <c r="D76" s="20"/>
      <c r="E76" s="20"/>
      <c r="F76" s="20"/>
      <c r="G76" s="20"/>
      <c r="H76" s="20"/>
      <c r="I76" s="20"/>
    </row>
  </sheetData>
  <autoFilter ref="A5:K52" xr:uid="{5347A51A-780A-4C2F-B493-15AEE64D3B57}">
    <sortState ref="A6:K55">
      <sortCondition descending="1" ref="G5:G52"/>
    </sortState>
  </autoFilter>
  <mergeCells count="34">
    <mergeCell ref="B72:I72"/>
    <mergeCell ref="B73:I73"/>
    <mergeCell ref="B74:I74"/>
    <mergeCell ref="B75:I75"/>
    <mergeCell ref="B67:I67"/>
    <mergeCell ref="B68:I68"/>
    <mergeCell ref="B69:I69"/>
    <mergeCell ref="B70:I70"/>
    <mergeCell ref="B71:I71"/>
    <mergeCell ref="A62:A63"/>
    <mergeCell ref="B62:I63"/>
    <mergeCell ref="A64:A65"/>
    <mergeCell ref="B64:I65"/>
    <mergeCell ref="B66:I66"/>
    <mergeCell ref="A57:A59"/>
    <mergeCell ref="B57:I59"/>
    <mergeCell ref="A60:A61"/>
    <mergeCell ref="B60:I61"/>
    <mergeCell ref="B76:I76"/>
    <mergeCell ref="A1:K1"/>
    <mergeCell ref="N3:N4"/>
    <mergeCell ref="L3:L4"/>
    <mergeCell ref="K3:K4"/>
    <mergeCell ref="M3:M4"/>
    <mergeCell ref="J3:J4"/>
    <mergeCell ref="A3:A4"/>
    <mergeCell ref="B3:B4"/>
    <mergeCell ref="C3:C4"/>
    <mergeCell ref="H3:H4"/>
    <mergeCell ref="D3:D4"/>
    <mergeCell ref="E3:E4"/>
    <mergeCell ref="F3:F4"/>
    <mergeCell ref="G3:G4"/>
    <mergeCell ref="I3:I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61978A3D-B274-4125-B18A-FE25A51630F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N6:N55</xm:sqref>
        </x14:conditionalFormatting>
        <x14:conditionalFormatting xmlns:xm="http://schemas.microsoft.com/office/excel/2006/main">
          <x14:cfRule type="iconSet" priority="96" id="{EDFB5373-7158-4C92-9097-92608470C88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M6:M55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BEFCB8DF2C3C478191C7EF98A709F6" ma:contentTypeVersion="1" ma:contentTypeDescription="Креирајте нови документ." ma:contentTypeScope="" ma:versionID="553602337675f3240b3cb4076a17d635">
  <xsd:schema xmlns:xsd="http://www.w3.org/2001/XMLSchema" xmlns:xs="http://www.w3.org/2001/XMLSchema" xmlns:p="http://schemas.microsoft.com/office/2006/metadata/properties" xmlns:ns2="0f37ee01-0781-405a-a340-6acb344575b7" targetNamespace="http://schemas.microsoft.com/office/2006/metadata/properties" ma:root="true" ma:fieldsID="21cea34c78942bde9271c846aea4c545" ns2:_="">
    <xsd:import namespace="0f37ee01-0781-405a-a340-6acb344575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7ee01-0781-405a-a340-6acb344575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Дељено са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адржаја"/>
        <xsd:element ref="dc:title" minOccurs="0" maxOccurs="1" ma:index="4" ma:displayName="Наслов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954F49-FAB1-4C61-BCC9-F52289AD9F4C}"/>
</file>

<file path=customXml/itemProps2.xml><?xml version="1.0" encoding="utf-8"?>
<ds:datastoreItem xmlns:ds="http://schemas.openxmlformats.org/officeDocument/2006/customXml" ds:itemID="{8DB51A19-59A7-4F13-993A-77AA78451A01}"/>
</file>

<file path=customXml/itemProps3.xml><?xml version="1.0" encoding="utf-8"?>
<ds:datastoreItem xmlns:ds="http://schemas.openxmlformats.org/officeDocument/2006/customXml" ds:itemID="{44E9A7FE-F37F-4E0A-9790-C9F735BB56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Nenadić</dc:creator>
  <cp:lastModifiedBy>Branislav Jovančić</cp:lastModifiedBy>
  <cp:lastPrinted>2025-09-13T11:49:16Z</cp:lastPrinted>
  <dcterms:created xsi:type="dcterms:W3CDTF">2024-09-26T12:11:34Z</dcterms:created>
  <dcterms:modified xsi:type="dcterms:W3CDTF">2025-12-31T10:51:31Z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0x01010088BEFCB8DF2C3C478191C7EF98A709F6</vt:lpwstr>
  </property>
</Properties>
</file>